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5 - Cesta HPC2R 2. č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'SO-105 - Cesta HPC2R 2. č...'!$C$86:$K$335</definedName>
    <definedName name="_xlnm._FilterDatabase" localSheetId="2" hidden="1">'VON - Vedlejší a ostatní ...'!$C$81:$K$106</definedName>
    <definedName name="_xlnm.Print_Titles" localSheetId="0">'Rekapitulace stavby'!$52:$52</definedName>
    <definedName name="_xlnm.Print_Titles" localSheetId="1">'SO-105 - Cesta HPC2R 2. č...'!$86:$86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'SO-105 - Cesta HPC2R 2. č...'!$C$4:$J$39,'SO-105 - Cesta HPC2R 2. č...'!$C$45:$J$68,'SO-105 - Cesta HPC2R 2. č...'!$C$74:$K$335</definedName>
    <definedName name="_xlnm.Print_Area" localSheetId="2">'VON - Vedlejší a ostatní ...'!$C$4:$J$39,'VON - Vedlejší a ostatní ...'!$C$45:$J$63,'VON - Vedlejší a ostatní ...'!$C$69:$K$106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04" i="3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/>
  <c r="R85"/>
  <c r="R84"/>
  <c r="P85"/>
  <c r="P84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/>
  <c r="E7"/>
  <c r="E72" s="1"/>
  <c r="J37" i="2"/>
  <c r="J36"/>
  <c r="AY55" i="1" s="1"/>
  <c r="J35" i="2"/>
  <c r="AX55" i="1"/>
  <c r="BI333" i="2"/>
  <c r="BH333"/>
  <c r="BG333"/>
  <c r="BF333"/>
  <c r="T333"/>
  <c r="T332" s="1"/>
  <c r="R333"/>
  <c r="R332"/>
  <c r="P333"/>
  <c r="P332" s="1"/>
  <c r="BI329"/>
  <c r="BH329"/>
  <c r="BG329"/>
  <c r="BF329"/>
  <c r="T329"/>
  <c r="R329"/>
  <c r="P329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55" s="1"/>
  <c r="J23"/>
  <c r="J18"/>
  <c r="E18"/>
  <c r="F55" s="1"/>
  <c r="J17"/>
  <c r="J12"/>
  <c r="J81"/>
  <c r="E7"/>
  <c r="E77"/>
  <c r="L50" i="1"/>
  <c r="AM50"/>
  <c r="AM49"/>
  <c r="L49"/>
  <c r="AM47"/>
  <c r="L47"/>
  <c r="L45"/>
  <c r="L44"/>
  <c r="J217" i="2"/>
  <c r="J150"/>
  <c r="J237"/>
  <c r="J285"/>
  <c r="J191"/>
  <c r="BK94"/>
  <c r="BK242"/>
  <c r="BK137"/>
  <c r="J98" i="3"/>
  <c r="BK200" i="2"/>
  <c r="J295"/>
  <c r="BK166"/>
  <c r="BK281"/>
  <c r="J162"/>
  <c r="J304"/>
  <c r="BK209"/>
  <c r="BK98"/>
  <c r="BK85" i="3"/>
  <c r="BK226" i="2"/>
  <c r="J301"/>
  <c r="J137"/>
  <c r="BK237"/>
  <c r="BK329"/>
  <c r="J271"/>
  <c r="J179"/>
  <c r="BK98" i="3"/>
  <c r="BK301" i="2"/>
  <c r="BK195"/>
  <c r="BK179"/>
  <c r="BK276"/>
  <c r="J184"/>
  <c r="BK307"/>
  <c r="BK204"/>
  <c r="J94"/>
  <c r="BK89" i="3"/>
  <c r="J320" i="2"/>
  <c r="J98"/>
  <c r="BK191"/>
  <c r="J124"/>
  <c r="J209"/>
  <c r="BK295"/>
  <c r="J106"/>
  <c r="BK324"/>
  <c r="J116"/>
  <c r="J246"/>
  <c r="BK143"/>
  <c r="J254"/>
  <c r="BK124"/>
  <c r="J276"/>
  <c r="BK129"/>
  <c r="J95" i="3"/>
  <c r="BK304" i="2"/>
  <c r="J102"/>
  <c r="BK188"/>
  <c r="BK290"/>
  <c r="J188"/>
  <c r="BK246"/>
  <c r="BK102"/>
  <c r="J92" i="3"/>
  <c r="BK258" i="2"/>
  <c r="BK110"/>
  <c r="J154"/>
  <c r="J311"/>
  <c r="J200"/>
  <c r="BK120"/>
  <c r="J281"/>
  <c r="J147"/>
  <c r="BK95" i="3"/>
  <c r="BK234" i="2"/>
  <c r="J166"/>
  <c r="BK254"/>
  <c r="BK147"/>
  <c r="BK250"/>
  <c r="J129"/>
  <c r="J318"/>
  <c r="J213"/>
  <c r="BK104" i="3"/>
  <c r="BK285" i="2"/>
  <c r="BK162"/>
  <c r="BK184"/>
  <c r="J307"/>
  <c r="J195"/>
  <c r="J333"/>
  <c r="BK171"/>
  <c r="J101" i="3"/>
  <c r="BK333" i="2"/>
  <c r="J171"/>
  <c r="J242"/>
  <c r="BK315"/>
  <c r="J204"/>
  <c r="BK106"/>
  <c r="J290"/>
  <c r="J143"/>
  <c r="BK90"/>
  <c r="BK92" i="3"/>
  <c r="BK154" i="2"/>
  <c r="J221"/>
  <c r="J133"/>
  <c r="J234"/>
  <c r="J324"/>
  <c r="J268"/>
  <c r="BK116"/>
  <c r="J104" i="3"/>
  <c r="BK268" i="2"/>
  <c r="BK311"/>
  <c r="J175"/>
  <c r="J258"/>
  <c r="J158"/>
  <c r="J263"/>
  <c r="BK175"/>
  <c r="J89" i="3"/>
  <c r="J230" i="2"/>
  <c r="J90"/>
  <c r="BK230"/>
  <c r="J112"/>
  <c r="BK213"/>
  <c r="BK320"/>
  <c r="J250"/>
  <c r="BK112"/>
  <c r="BK101" i="3"/>
  <c r="BK263" i="2"/>
  <c r="BK318"/>
  <c r="BK158"/>
  <c r="BK271"/>
  <c r="BK133"/>
  <c r="J315"/>
  <c r="BK217"/>
  <c r="J120"/>
  <c r="J329"/>
  <c r="BK221"/>
  <c r="AS54" i="1"/>
  <c r="BK150" i="2"/>
  <c r="J226"/>
  <c r="J110"/>
  <c r="J85" i="3"/>
  <c r="R89" i="2" l="1"/>
  <c r="P225"/>
  <c r="BK241"/>
  <c r="J241" s="1"/>
  <c r="J63" s="1"/>
  <c r="T262"/>
  <c r="BK310"/>
  <c r="J310" s="1"/>
  <c r="J66" s="1"/>
  <c r="T89"/>
  <c r="T225"/>
  <c r="T241"/>
  <c r="R262"/>
  <c r="R300"/>
  <c r="R310"/>
  <c r="BK88" i="3"/>
  <c r="J88"/>
  <c r="J62" s="1"/>
  <c r="P88"/>
  <c r="P83" s="1"/>
  <c r="P82" s="1"/>
  <c r="AU56" i="1" s="1"/>
  <c r="P89" i="2"/>
  <c r="R225"/>
  <c r="P241"/>
  <c r="BK262"/>
  <c r="J262" s="1"/>
  <c r="J64" s="1"/>
  <c r="BK300"/>
  <c r="J300" s="1"/>
  <c r="J65" s="1"/>
  <c r="T300"/>
  <c r="T310"/>
  <c r="R88" i="3"/>
  <c r="R83" s="1"/>
  <c r="R82" s="1"/>
  <c r="BK89" i="2"/>
  <c r="J89" s="1"/>
  <c r="J61" s="1"/>
  <c r="BK225"/>
  <c r="J225"/>
  <c r="J62" s="1"/>
  <c r="R241"/>
  <c r="P262"/>
  <c r="P300"/>
  <c r="P310"/>
  <c r="T88" i="3"/>
  <c r="T83" s="1"/>
  <c r="T82" s="1"/>
  <c r="BK332" i="2"/>
  <c r="J332" s="1"/>
  <c r="J67" s="1"/>
  <c r="BK84" i="3"/>
  <c r="J84" s="1"/>
  <c r="J61" s="1"/>
  <c r="J52"/>
  <c r="BE95"/>
  <c r="BE98"/>
  <c r="E48"/>
  <c r="BE89"/>
  <c r="J55"/>
  <c r="BE101"/>
  <c r="F55"/>
  <c r="BE85"/>
  <c r="BE92"/>
  <c r="BE104"/>
  <c r="J52" i="2"/>
  <c r="J84"/>
  <c r="BE147"/>
  <c r="BE150"/>
  <c r="BE162"/>
  <c r="BE191"/>
  <c r="BE230"/>
  <c r="BE234"/>
  <c r="BE254"/>
  <c r="BE301"/>
  <c r="E48"/>
  <c r="BE98"/>
  <c r="BE112"/>
  <c r="BE143"/>
  <c r="BE166"/>
  <c r="BE171"/>
  <c r="BE179"/>
  <c r="BE195"/>
  <c r="BE217"/>
  <c r="BE226"/>
  <c r="BE242"/>
  <c r="BE295"/>
  <c r="BE307"/>
  <c r="BE311"/>
  <c r="BE320"/>
  <c r="BE324"/>
  <c r="F84"/>
  <c r="BE94"/>
  <c r="BE116"/>
  <c r="BE120"/>
  <c r="BE188"/>
  <c r="BE204"/>
  <c r="BE213"/>
  <c r="BE221"/>
  <c r="BE258"/>
  <c r="BE263"/>
  <c r="BE268"/>
  <c r="BE281"/>
  <c r="BE285"/>
  <c r="BE329"/>
  <c r="BE90"/>
  <c r="BE102"/>
  <c r="BE106"/>
  <c r="BE110"/>
  <c r="BE124"/>
  <c r="BE129"/>
  <c r="BE133"/>
  <c r="BE137"/>
  <c r="BE154"/>
  <c r="BE158"/>
  <c r="BE175"/>
  <c r="BE184"/>
  <c r="BE200"/>
  <c r="BE209"/>
  <c r="BE237"/>
  <c r="BE246"/>
  <c r="BE250"/>
  <c r="BE271"/>
  <c r="BE276"/>
  <c r="BE290"/>
  <c r="BE304"/>
  <c r="BE315"/>
  <c r="BE318"/>
  <c r="BE333"/>
  <c r="J34" i="3"/>
  <c r="AW56" i="1" s="1"/>
  <c r="F34" i="2"/>
  <c r="BA55" i="1" s="1"/>
  <c r="F37" i="3"/>
  <c r="BD56" i="1" s="1"/>
  <c r="F37" i="2"/>
  <c r="BD55" i="1" s="1"/>
  <c r="F35" i="2"/>
  <c r="BB55" i="1" s="1"/>
  <c r="F34" i="3"/>
  <c r="BA56" i="1" s="1"/>
  <c r="F36" i="2"/>
  <c r="BC55" i="1" s="1"/>
  <c r="J34" i="2"/>
  <c r="AW55" i="1" s="1"/>
  <c r="F36" i="3"/>
  <c r="BC56" i="1" s="1"/>
  <c r="F35" i="3"/>
  <c r="BB56" i="1" s="1"/>
  <c r="T88" i="2" l="1"/>
  <c r="T87" s="1"/>
  <c r="P88"/>
  <c r="P87" s="1"/>
  <c r="AU55" i="1" s="1"/>
  <c r="AU54" s="1"/>
  <c r="R88" i="2"/>
  <c r="R87" s="1"/>
  <c r="BK88"/>
  <c r="J88"/>
  <c r="J60" s="1"/>
  <c r="BK83" i="3"/>
  <c r="BK82" s="1"/>
  <c r="J82" s="1"/>
  <c r="J59" s="1"/>
  <c r="BC54" i="1"/>
  <c r="W32" s="1"/>
  <c r="J33" i="2"/>
  <c r="AV55" i="1" s="1"/>
  <c r="AT55" s="1"/>
  <c r="BB54"/>
  <c r="W31"/>
  <c r="F33" i="3"/>
  <c r="AZ56" i="1" s="1"/>
  <c r="BA54"/>
  <c r="W30"/>
  <c r="F33" i="2"/>
  <c r="AZ55" i="1" s="1"/>
  <c r="J33" i="3"/>
  <c r="AV56" i="1" s="1"/>
  <c r="AT56" s="1"/>
  <c r="BD54"/>
  <c r="W33"/>
  <c r="BK87" i="2" l="1"/>
  <c r="J87" s="1"/>
  <c r="J30" s="1"/>
  <c r="AG55" i="1" s="1"/>
  <c r="J83" i="3"/>
  <c r="J60" s="1"/>
  <c r="J30"/>
  <c r="AG56" i="1" s="1"/>
  <c r="AZ54"/>
  <c r="W29" s="1"/>
  <c r="AW54"/>
  <c r="AK30" s="1"/>
  <c r="AY54"/>
  <c r="AX54"/>
  <c r="J39" i="2" l="1"/>
  <c r="J39" i="3"/>
  <c r="J59" i="2"/>
  <c r="AN56" i="1"/>
  <c r="AN55"/>
  <c r="AG54"/>
  <c r="AK26" s="1"/>
  <c r="AK35" s="1"/>
  <c r="AV54"/>
  <c r="AK29"/>
  <c r="AT54" l="1"/>
  <c r="AN54" s="1"/>
</calcChain>
</file>

<file path=xl/sharedStrings.xml><?xml version="1.0" encoding="utf-8"?>
<sst xmlns="http://schemas.openxmlformats.org/spreadsheetml/2006/main" count="2991" uniqueCount="755">
  <si>
    <t>Export Komplet</t>
  </si>
  <si>
    <t>VZ</t>
  </si>
  <si>
    <t>2.0</t>
  </si>
  <si>
    <t>ZAMOK</t>
  </si>
  <si>
    <t>False</t>
  </si>
  <si>
    <t>{4702aa4f-5472-45f5-9fc8-4263ca12d4a2}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</si>
  <si>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</si>
  <si>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</si>
  <si>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</si>
  <si>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</si>
  <si>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</si>
  <si>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</si>
  <si>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</si>
  <si>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</si>
  <si>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</si>
  <si>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</si>
  <si>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</si>
  <si>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Starohorská cesta - SO-105</t>
  </si>
  <si>
    <t>KSO:</t>
  </si>
  <si>
    <t/>
  </si>
  <si>
    <t>CC-CZ:</t>
  </si>
  <si>
    <t>Místo:</t>
  </si>
  <si>
    <t xml:space="preserve"> </t>
  </si>
  <si>
    <t>Datum:</t>
  </si>
  <si>
    <t>17. 5. 2023</t>
  </si>
  <si>
    <t>Zadavatel:</t>
  </si>
  <si>
    <t>IČ:</t>
  </si>
  <si>
    <t>ČR-SPÚ, Pobočka Tábor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</si>
  <si>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</si>
  <si>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</si>
  <si>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</si>
  <si>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</si>
  <si>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</si>
  <si>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</si>
  <si>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</si>
  <si>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</si>
  <si>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</si>
  <si>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</si>
  <si>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</si>
  <si>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</si>
  <si>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</si>
  <si>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</si>
  <si>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</si>
  <si>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</si>
  <si>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</si>
  <si>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</si>
  <si>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</si>
  <si>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</si>
  <si>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</si>
  <si>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</si>
  <si>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</si>
  <si>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</si>
  <si>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</si>
  <si>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</si>
  <si>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</si>
  <si>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</si>
  <si>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</si>
  <si>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</si>
  <si>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</si>
  <si>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</si>
  <si>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</si>
  <si>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</si>
  <si>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</si>
  <si>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</si>
  <si>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</si>
  <si>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</si>
  <si>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</si>
  <si>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</si>
  <si>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</si>
  <si>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</si>
  <si>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</si>
  <si>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</si>
  <si>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</si>
  <si>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</si>
  <si>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</si>
  <si>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</si>
  <si>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SO-105</t>
  </si>
  <si>
    <t>Cesta HPC2R 2. část k.ú. Ratibořice u Tábora</t>
  </si>
  <si>
    <t>STA</t>
  </si>
  <si>
    <t>1</t>
  </si>
  <si>
    <t>{a4b0cd40-a32b-43df-8547-fe02305d7a64}</t>
  </si>
  <si>
    <t>822 2</t>
  </si>
  <si>
    <t>2</t>
  </si>
  <si>
    <t>VON</t>
  </si>
  <si>
    <t>Vedlejší a ostatní náklady</t>
  </si>
  <si>
    <t>{a8061928-d37c-4af1-97a5-606d5ed91010}</t>
  </si>
  <si>
    <t>KRYCÍ LIST SOUPISU PRACÍ</t>
  </si>
  <si>
    <t>Objekt:</t>
  </si>
  <si>
    <t>SO-105 - Cesta HPC2R 2. část k.ú. Ratibořice u Tábora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</si>
  <si>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</si>
  <si>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</si>
  <si>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</si>
  <si>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</si>
  <si>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</si>
  <si>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</si>
  <si>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</si>
  <si>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</si>
  <si>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</si>
  <si>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</si>
  <si>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</si>
  <si>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</si>
  <si>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</si>
  <si>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</si>
  <si>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</si>
  <si>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</si>
  <si>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</si>
  <si>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</si>
  <si>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</si>
  <si>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</si>
  <si>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</si>
  <si>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</si>
  <si>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</si>
  <si>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</si>
  <si>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</si>
  <si>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</si>
  <si>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</si>
  <si>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</si>
  <si>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</si>
  <si>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</si>
  <si>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</si>
  <si>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</si>
  <si>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</si>
  <si>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2022 02</t>
  </si>
  <si>
    <t>4</t>
  </si>
  <si>
    <t>371947386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</si>
  <si>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</si>
  <si>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</si>
  <si>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</si>
  <si>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https://podminky.urs.cz/item/CS_URS_2022_02/111251101</t>
  </si>
  <si>
    <t>VV</t>
  </si>
  <si>
    <t>"viz. TZ D.1.1.1." 20,0</t>
  </si>
  <si>
    <t>112101101</t>
  </si>
  <si>
    <t>Odstranění stromů listnatých průměru kmene přes 100 do 300 mm</t>
  </si>
  <si>
    <t>kus</t>
  </si>
  <si>
    <t>1318660381</t>
  </si>
  <si>
    <t>Odstranění stromů s odřezáním kmene a s odvětvením listnatých, průměru kmene přes 100 do 300 mm</t>
  </si>
  <si>
    <t>https://podminky.urs.cz/item/CS_URS_2022_02/112101101</t>
  </si>
  <si>
    <t>"viz. TZ D.1.1.1." 1</t>
  </si>
  <si>
    <t>3</t>
  </si>
  <si>
    <t>112155215</t>
  </si>
  <si>
    <t>Štěpkování solitérních stromků a větví průměru kmene do 300 mm s naložením</t>
  </si>
  <si>
    <t>125736912</t>
  </si>
  <si>
    <t>Štěpkování s naložením na dopravní prostředek a odvozem do 20 km stromků a větví solitérů, průměru kmene do 300 mm</t>
  </si>
  <si>
    <t>https://podminky.urs.cz/item/CS_URS_2022_02/112155215</t>
  </si>
  <si>
    <t>P</t>
  </si>
  <si>
    <t>Poznámka k položce:_x000D_
- odvoz 2 km na pozemky obce</t>
  </si>
  <si>
    <t>112155311</t>
  </si>
  <si>
    <t>Štěpkování keřového porostu středně hustého s naložením</t>
  </si>
  <si>
    <t>-1622861383</t>
  </si>
  <si>
    <t>Štěpkování s naložením na dopravní prostředek a odvozem do 20 km keřového porostu středně hustého</t>
  </si>
  <si>
    <t>https://podminky.urs.cz/item/CS_URS_2022_02/112155311</t>
  </si>
  <si>
    <t>5</t>
  </si>
  <si>
    <t>112251221</t>
  </si>
  <si>
    <t>Odstranění pařezů rovině nebo na svahu do 1:5 odfrézováním hl přes 0,2 do 0,5 m</t>
  </si>
  <si>
    <t>1049234114</t>
  </si>
  <si>
    <t>Odstranění pařezu odfrézováním nebo odvrtáním hloubky přes 200 do 500 mm v rovině nebo na svahu do 1:5</t>
  </si>
  <si>
    <t>https://podminky.urs.cz/item/CS_URS_2022_02/112251221</t>
  </si>
  <si>
    <t>1*0,1</t>
  </si>
  <si>
    <t>6</t>
  </si>
  <si>
    <t>112999001-R</t>
  </si>
  <si>
    <t>Rozřezání kmene stromu D do 300 mm na díly dl. 1,0 m</t>
  </si>
  <si>
    <t>-707180816</t>
  </si>
  <si>
    <t>7</t>
  </si>
  <si>
    <t>119001421</t>
  </si>
  <si>
    <t>Dočasné zajištění kabelů a kabelových tratí ze 3 volně ložených kabelů</t>
  </si>
  <si>
    <t>m</t>
  </si>
  <si>
    <t>1834950023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</si>
  <si>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</si>
  <si>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https://podminky.urs.cz/item/CS_URS_2022_02/119001421</t>
  </si>
  <si>
    <t>"křížení sdělov. vedení - viz. D.1.1.2.1.d" 12,0</t>
  </si>
  <si>
    <t>8</t>
  </si>
  <si>
    <t>121151113</t>
  </si>
  <si>
    <t>Sejmutí ornice plochy do 500 m2 tl vrstvy do 200 mm strojně</t>
  </si>
  <si>
    <t>914138276</t>
  </si>
  <si>
    <t>Sejmutí ornice strojně při souvislé ploše přes 100 do 500 m2, tl. vrstvy do 200 mm</t>
  </si>
  <si>
    <t>https://podminky.urs.cz/item/CS_URS_2022_02/121151113</t>
  </si>
  <si>
    <t>"viz. Tabulka kubatur D.1.1.2.23." 76,7/0,2</t>
  </si>
  <si>
    <t>9</t>
  </si>
  <si>
    <t>122252204</t>
  </si>
  <si>
    <t>Odkopávky a prokopávky nezapažené pro silnice a dálnice v hornině třídy těžitelnosti I objem do 500 m3 strojně</t>
  </si>
  <si>
    <t>m3</t>
  </si>
  <si>
    <t>-1765492846</t>
  </si>
  <si>
    <t>Odkopávky a prokopávky nezapažené pro silnice a dálnice strojně v hornině třídy těžitelnosti I přes 100 do 500 m3</t>
  </si>
  <si>
    <t>https://podminky.urs.cz/item/CS_URS_2022_02/122252204</t>
  </si>
  <si>
    <t>"viz. Tabulka kubatur D.1.1.2.23." 278,3</t>
  </si>
  <si>
    <t>10</t>
  </si>
  <si>
    <t>122911121</t>
  </si>
  <si>
    <t>Odstranění vyfrézované dřevní hmoty hl přes 0,2 do 0,5 m v rovině nebo na svahu do 1:5</t>
  </si>
  <si>
    <t>1116229873</t>
  </si>
  <si>
    <t>Odstranění vyfrézované dřevní hmoty hloubky přes 200 do 500 mm v rovině nebo na svahu do 1:5</t>
  </si>
  <si>
    <t>https://podminky.urs.cz/item/CS_URS_2022_02/122911121</t>
  </si>
  <si>
    <t>Poznámka k položce:_x000D_
V cenách jsou započteny i náklady na naložení dřevní drti promíchané se zeminou na dopravní prostředek, odvoz na vzdálenost do 2 km na pozemky obce a její složení.</t>
  </si>
  <si>
    <t>11</t>
  </si>
  <si>
    <t>129001101</t>
  </si>
  <si>
    <t>Příplatek za ztížení odkopávky nebo prokopávky v blízkosti inženýrských sítí</t>
  </si>
  <si>
    <t>-459515585</t>
  </si>
  <si>
    <t>Příplatek k cenám vykopávek za ztížení vykopávky v blízkosti podzemního vedení nebo výbušnin v horninách jakékoliv třídy</t>
  </si>
  <si>
    <t>https://podminky.urs.cz/item/CS_URS_2022_02/129001101</t>
  </si>
  <si>
    <t>"souběh sděl. vedení - viz. D.1.1.2.2.c" 88,0*1,1*0,4</t>
  </si>
  <si>
    <t>12</t>
  </si>
  <si>
    <t>131251100</t>
  </si>
  <si>
    <t>Hloubení jam nezapažených v hornině třídy těžitelnosti I skupiny 3 objem do 20 m3 strojně</t>
  </si>
  <si>
    <t>1280802706</t>
  </si>
  <si>
    <t>Hloubení nezapažených jam a zářezů strojně s urovnáním dna do předepsaného profilu a spádu v hornině třídy těžitelnosti I skupiny 3 do 20 m3</t>
  </si>
  <si>
    <t>https://podminky.urs.cz/item/CS_URS_2022_02/131251100</t>
  </si>
  <si>
    <t>"předpolí TP - viz. D.1.1.2.13." (1,6*2,7+0,8*2,4)*0,35+(0,9*3,4+1,6*3,9)*0,35</t>
  </si>
  <si>
    <t>13</t>
  </si>
  <si>
    <t>132251252</t>
  </si>
  <si>
    <t>Hloubení rýh nezapažených š do 2000 mm v hornině třídy těžitelnosti I skupiny 3 objem do 50 m3 strojně</t>
  </si>
  <si>
    <t>-579820954</t>
  </si>
  <si>
    <t>Hloubení nezapažených rýh šířky přes 800 do 2 000 mm strojně s urovnáním dna do předepsaného profilu a spádu v hornině třídy těžitelnosti I skupiny 3 přes 20 do 50 m3</t>
  </si>
  <si>
    <t>https://podminky.urs.cz/item/CS_URS_2022_02/132251252</t>
  </si>
  <si>
    <t>"chránička (sdělov. vedení) - viz. D.1.1.2.1.d" 12,0*1,1*1,0</t>
  </si>
  <si>
    <t>"prahy TP - viz. D.1.1.2.13." (2,4+3,0+4,1+3,7)*0,9*0,25</t>
  </si>
  <si>
    <t>"trubka TP - viz. D.1.1.2.13." 17,5*1,32*0,4</t>
  </si>
  <si>
    <t>14</t>
  </si>
  <si>
    <t>139001101</t>
  </si>
  <si>
    <t>Příplatek za ztížení vykopávky v blízkosti podzemního vedení</t>
  </si>
  <si>
    <t>-1435316965</t>
  </si>
  <si>
    <t>Příplatek k cenám hloubených vykopávek za ztížení vykopávky v blízkosti podzemního vedení nebo výbušnin pro jakoukoliv třídu horniny</t>
  </si>
  <si>
    <t>https://podminky.urs.cz/item/CS_URS_2022_02/139001101</t>
  </si>
  <si>
    <t>162201411</t>
  </si>
  <si>
    <t>Vodorovné přemístění kmenů stromů listnatých do 1 km D kmene přes 100 do 300 mm</t>
  </si>
  <si>
    <t>1018074887</t>
  </si>
  <si>
    <t>Vodorovné přemístění větví, kmenů nebo pařezů s naložením, složením a dopravou do 1000 m kmenů stromů listnatých, průměru přes 100 do 300 mm</t>
  </si>
  <si>
    <t>https://podminky.urs.cz/item/CS_URS_2022_02/162201411</t>
  </si>
  <si>
    <t>16</t>
  </si>
  <si>
    <t>162301951</t>
  </si>
  <si>
    <t>Příplatek k vodorovnému přemístění kmenů stromů listnatých D kmene přes 100 do 300 mm ZKD 1 km</t>
  </si>
  <si>
    <t>1547723278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</si>
  <si>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</si>
  <si>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https://podminky.urs.cz/item/CS_URS_2022_02/162301951</t>
  </si>
  <si>
    <t>17</t>
  </si>
  <si>
    <t>162751117</t>
  </si>
  <si>
    <t>Vodorovné přemístění přes 9 000 do 10000 m výkopku/sypaniny z horniny třídy těžitelnosti I skupiny 1 až 3</t>
  </si>
  <si>
    <t>-378646689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</si>
  <si>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</si>
  <si>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</si>
  <si>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"přebytečná zemina" 278,3+5,4+25,4-12,8</t>
  </si>
  <si>
    <t>18</t>
  </si>
  <si>
    <t>162751119</t>
  </si>
  <si>
    <t>Příplatek k vodorovnému přemístění výkopku/sypaniny z horniny třídy těžitelnosti I skupiny 1 až 3 ZKD 1000 m přes 10000 m</t>
  </si>
  <si>
    <t>-887760862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</si>
  <si>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</si>
  <si>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</si>
  <si>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13*296,3</t>
  </si>
  <si>
    <t>19</t>
  </si>
  <si>
    <t>167151101</t>
  </si>
  <si>
    <t>Nakládání výkopku z hornin třídy těžitelnosti I skupiny 1 až 3 do 100 m3</t>
  </si>
  <si>
    <t>1073690905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</si>
  <si>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</si>
  <si>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</si>
  <si>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"přebytečná zemina" 25,4-12,8</t>
  </si>
  <si>
    <t>20</t>
  </si>
  <si>
    <t>171151131</t>
  </si>
  <si>
    <t>Uložení sypaniny z hornin nesoudržných a soudržných střídavě do násypů zhutněných strojně</t>
  </si>
  <si>
    <t>-750181126</t>
  </si>
  <si>
    <t>Uložení sypanin do násypů strojně s rozprostřením sypaniny ve vrstvách a s hrubým urovnáním zhutněných z hornin nesoudržných a soudržných střídavě ukládaných</t>
  </si>
  <si>
    <t>https://podminky.urs.cz/item/CS_URS_2022_02/171151131</t>
  </si>
  <si>
    <t>"ornice - viz. Tabulka kubatur D.1.1.2.23." 13,9</t>
  </si>
  <si>
    <t>"ornice u TP - viz. D.1.1.2.13." 2,4*0,6*0,35+3,4*4,0*0,65</t>
  </si>
  <si>
    <t>171201231</t>
  </si>
  <si>
    <t>Poplatek za uložení zeminy a kamení na recyklační skládce (skládkovné) kód odpadu 17 05 04</t>
  </si>
  <si>
    <t>t</t>
  </si>
  <si>
    <t>-724262036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</si>
  <si>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</si>
  <si>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</si>
  <si>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"přebytečná zemina" 296,3*1,8</t>
  </si>
  <si>
    <t>22</t>
  </si>
  <si>
    <t>171251201</t>
  </si>
  <si>
    <t>Uložení sypaniny na skládky nebo meziskládky</t>
  </si>
  <si>
    <t>1351757408</t>
  </si>
  <si>
    <t>Uložení sypaniny na skládky nebo meziskládky bez hutnění s upravením uložené sypaniny do předepsaného tvaru</t>
  </si>
  <si>
    <t>https://podminky.urs.cz/item/CS_URS_2022_02/171251201</t>
  </si>
  <si>
    <t>"přebytečná zemina" 296,3</t>
  </si>
  <si>
    <t>23</t>
  </si>
  <si>
    <t>174151101</t>
  </si>
  <si>
    <t>Zásyp jam, šachet rýh nebo kolem objektů sypaninou se zhutněním</t>
  </si>
  <si>
    <t>-766128828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</si>
  <si>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</si>
  <si>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</si>
  <si>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"prahy TP - viz. D.1.1.2.13." (2,4+3,0+4,1+3,7)*0,3*(0,25+0,6)</t>
  </si>
  <si>
    <t>"trubka TP - viz. D.1.1.2.13." 17,3*(1,32*0,75-(0,68*0,42+3,14*0,32*0,32/2))</t>
  </si>
  <si>
    <t>24</t>
  </si>
  <si>
    <t>175151101</t>
  </si>
  <si>
    <t>Obsypání potrubí strojně sypaninou bez prohození, uloženou do 3 m</t>
  </si>
  <si>
    <t>-936645714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</si>
  <si>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</si>
  <si>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</si>
  <si>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"chránička (sdělov. vedení) - viz. D.1.1.2.1.d" 12,0*1,1*0,5</t>
  </si>
  <si>
    <t>25</t>
  </si>
  <si>
    <t>M</t>
  </si>
  <si>
    <t>58337302</t>
  </si>
  <si>
    <t>štěrkopísek frakce 0/16</t>
  </si>
  <si>
    <t>-146841939</t>
  </si>
  <si>
    <t>6,6*1,67*1,01</t>
  </si>
  <si>
    <t>26</t>
  </si>
  <si>
    <t>181351103</t>
  </si>
  <si>
    <t>Rozprostření ornice tl vrstvy do 200 mm pl přes 100 do 500 m2 v rovině nebo ve svahu do 1:5 strojně</t>
  </si>
  <si>
    <t>866429060</t>
  </si>
  <si>
    <t>Rozprostření a urovnání ornice v rovině nebo ve svahu sklonu do 1:5 strojně při souvislé ploše přes 100 do 500 m2, tl. vrstvy do 200 mm</t>
  </si>
  <si>
    <t>https://podminky.urs.cz/item/CS_URS_2022_02/181351103</t>
  </si>
  <si>
    <t>"přebytečná ornice" (383,5*0,2-(23,2+207,5*0,1))/0,1</t>
  </si>
  <si>
    <t>27</t>
  </si>
  <si>
    <t>181411121</t>
  </si>
  <si>
    <t>Založení lučního trávníku výsevem pl do 1000 m2 v rovině a ve svahu do 1:5</t>
  </si>
  <si>
    <t>2035170791</t>
  </si>
  <si>
    <t>Založení trávníku na půdě předem připravené plochy do 1000 m2 výsevem včetně utažení lučního v rovině nebo na svahu do 1:5</t>
  </si>
  <si>
    <t>https://podminky.urs.cz/item/CS_URS_2022_02/181411121</t>
  </si>
  <si>
    <t>"dosypané plochy ornicí - viz. Tabulka kubatur D.1.1.2.23." 288,1</t>
  </si>
  <si>
    <t>"ornice u TP - viz. D.1.1.2.13." 2,4*0,6+3,4*4,0</t>
  </si>
  <si>
    <t>28</t>
  </si>
  <si>
    <t>00572470</t>
  </si>
  <si>
    <t>osivo směs travní univerzál</t>
  </si>
  <si>
    <t>kg</t>
  </si>
  <si>
    <t>-686872266</t>
  </si>
  <si>
    <t>Poznámka k položce:_x000D_
20 g/m2</t>
  </si>
  <si>
    <t>(303,1+207,5)*0,02*1,03</t>
  </si>
  <si>
    <t>29</t>
  </si>
  <si>
    <t>181951112</t>
  </si>
  <si>
    <t>Úprava pláně v hornině třídy těžitelnosti I skupiny 1 až 3 se zhutněním strojně</t>
  </si>
  <si>
    <t>-982573250</t>
  </si>
  <si>
    <t>Úprava pláně vyrovnáním výškových rozdílů strojně v hornině třídy těžitelnosti I, skupiny 1 až 3 se zhutněním</t>
  </si>
  <si>
    <t>https://podminky.urs.cz/item/CS_URS_2022_02/181951112</t>
  </si>
  <si>
    <t>"viz. Tabulka kubatur D.1.1.2.23." 575,6</t>
  </si>
  <si>
    <t>"přípočty - viz. D.1.1.2.1.d" 24,2+62,1</t>
  </si>
  <si>
    <t>30</t>
  </si>
  <si>
    <t>182151111</t>
  </si>
  <si>
    <t>Svahování v zářezech v hornině třídy těžitelnosti I skupiny 1 až 3 strojně</t>
  </si>
  <si>
    <t>527871326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</si>
  <si>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</si>
  <si>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</si>
  <si>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"viz. Tabulka kubatur D.1.1.2.23." 201,1</t>
  </si>
  <si>
    <t>31</t>
  </si>
  <si>
    <t>182251101</t>
  </si>
  <si>
    <t>Svahování násypů strojně</t>
  </si>
  <si>
    <t>714030314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</si>
  <si>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</si>
  <si>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</si>
  <si>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"viz. Tabulka kubatur D.1.1.2.23." 395,3</t>
  </si>
  <si>
    <t>32</t>
  </si>
  <si>
    <t>182351123</t>
  </si>
  <si>
    <t>Rozprostření ornice pl přes 100 do 500 m2 ve svahu přes 1:5 tl vrstvy do 200 mm strojně</t>
  </si>
  <si>
    <t>-1306319983</t>
  </si>
  <si>
    <t>Rozprostření a urovnání ornice ve svahu sklonu přes 1:5 strojně při souvislé ploše přes 100 do 500 m2, tl. vrstvy do 200 mm</t>
  </si>
  <si>
    <t>https://podminky.urs.cz/item/CS_URS_2022_02/182351123</t>
  </si>
  <si>
    <t>"viz. Tabulka kubatur D.1.1.2.23." 207,5</t>
  </si>
  <si>
    <t>33</t>
  </si>
  <si>
    <t>183405211</t>
  </si>
  <si>
    <t>Výsev trávníku hydroosevem na ornici</t>
  </si>
  <si>
    <t>-1232874731</t>
  </si>
  <si>
    <t>https://podminky.urs.cz/item/CS_URS_2022_02/183405211</t>
  </si>
  <si>
    <t>Zakládání</t>
  </si>
  <si>
    <t>34</t>
  </si>
  <si>
    <t>274321511</t>
  </si>
  <si>
    <t>Základové pasy ze ŽB bez zvýšených nároků na prostředí tř. C 25/30</t>
  </si>
  <si>
    <t>-1478899643</t>
  </si>
  <si>
    <t>Základy z betonu železového (bez výztuže) pasy z betonu bez zvláštních nároků na prostředí tř. C 25/30</t>
  </si>
  <si>
    <t>https://podminky.urs.cz/item/CS_URS_2022_02/274321511</t>
  </si>
  <si>
    <t>"prahy TP - viz. D.1.1.2.13." (2,4+3,0+4,1+3,7)*0,3*0,6</t>
  </si>
  <si>
    <t>35</t>
  </si>
  <si>
    <t>274351121</t>
  </si>
  <si>
    <t>Zřízení bednění základových pasů rovného</t>
  </si>
  <si>
    <t>-734739839</t>
  </si>
  <si>
    <t>Bednění základů pasů rovné zřízení</t>
  </si>
  <si>
    <t>https://podminky.urs.cz/item/CS_URS_2022_02/274351121</t>
  </si>
  <si>
    <t>"prahy TP - viz. D.1.1.2.13." (2,4+3,0+4,1+3,7)*2*0,6+0,3*(0,85+0,75)*4</t>
  </si>
  <si>
    <t>36</t>
  </si>
  <si>
    <t>274351122</t>
  </si>
  <si>
    <t>Odstranění bednění základových pasů rovného</t>
  </si>
  <si>
    <t>-44654110</t>
  </si>
  <si>
    <t>Bednění základů pasů rovné odstranění</t>
  </si>
  <si>
    <t>https://podminky.urs.cz/item/CS_URS_2022_02/274351122</t>
  </si>
  <si>
    <t>37</t>
  </si>
  <si>
    <t>274362021</t>
  </si>
  <si>
    <t>Výztuž základových pasů svařovanými sítěmi Kari</t>
  </si>
  <si>
    <t>1040296132</t>
  </si>
  <si>
    <t>Výztuž základů pasů ze svařovaných sítí z drátů typu KARI</t>
  </si>
  <si>
    <t>https://podminky.urs.cz/item/CS_URS_2022_02/274362021</t>
  </si>
  <si>
    <t>"prahy TP - viz. D.1.1.2.13." 151,0*0,001</t>
  </si>
  <si>
    <t>Vodorovné konstrukce</t>
  </si>
  <si>
    <t>38</t>
  </si>
  <si>
    <t>451314212</t>
  </si>
  <si>
    <t>Podklad pod dlažbu z betonu prostého C 25/30 tl přes 100 do 150 mm</t>
  </si>
  <si>
    <t>-1081505466</t>
  </si>
  <si>
    <t>Podklad pod dlažbu z betonu prostého bez zvýšených nároků na prostředí tř. C 25/30 tl. přes 100 do 150 mm</t>
  </si>
  <si>
    <t>https://podminky.urs.cz/item/CS_URS_2022_02/451314212</t>
  </si>
  <si>
    <t>"předpolí TP - viz. D.1.1.2.13." 1,0*2,7+1,1*2,4+1,6*3,4+1,0*3,9</t>
  </si>
  <si>
    <t>39</t>
  </si>
  <si>
    <t>451573111</t>
  </si>
  <si>
    <t>Lože pod potrubí otevřený výkop ze štěrkopísku</t>
  </si>
  <si>
    <t>1471164261</t>
  </si>
  <si>
    <t>Lože pod potrubí, stoky a drobné objekty v otevřeném výkopu z písku a štěrkopísku do 63 mm</t>
  </si>
  <si>
    <t>https://podminky.urs.cz/item/CS_URS_2022_02/451573111</t>
  </si>
  <si>
    <t>"chránička (sdělov. vedení) - viz. D.1.1.2.1.d" 12,0*1,1*0,1</t>
  </si>
  <si>
    <t>40</t>
  </si>
  <si>
    <t>452311121</t>
  </si>
  <si>
    <t>Podkladní desky z betonu prostého tř. C 8/10 otevřený výkop</t>
  </si>
  <si>
    <t>115577384</t>
  </si>
  <si>
    <t>Podkladní a zajišťovací konstrukce z betonu prostého v otevřeném výkopu desky pod potrubí, stoky a drobné objekty z betonu tř. C 8/10</t>
  </si>
  <si>
    <t>https://podminky.urs.cz/item/CS_URS_2022_02/452311121</t>
  </si>
  <si>
    <t>"trubka TP - viz. D.1.1.2.13." 18,0*0,72*0,1</t>
  </si>
  <si>
    <t>41</t>
  </si>
  <si>
    <t>452351101</t>
  </si>
  <si>
    <t>Bednění podkladních desek nebo bloků nebo sedlového lože otevřený výkop</t>
  </si>
  <si>
    <t>-328400383</t>
  </si>
  <si>
    <t>Bednění podkladních a zajišťovacích konstrukcí v otevřeném výkopu desek nebo sedlových loží pod potrubí, stoky a drobné objekty</t>
  </si>
  <si>
    <t>https://podminky.urs.cz/item/CS_URS_2022_02/452351101</t>
  </si>
  <si>
    <t>"trubka TP - viz. D.1.1.2.13." 18,0*2*0,1</t>
  </si>
  <si>
    <t>42</t>
  </si>
  <si>
    <t>465513127</t>
  </si>
  <si>
    <t>Dlažba z lomového kamene na cementovou maltu s vyspárováním tl 200 mm</t>
  </si>
  <si>
    <t>-2075832885</t>
  </si>
  <si>
    <t>Dlažba z lomového kamene lomařsky upraveného na cementovou maltu, s vyspárováním cementovou maltou, tl. kamene 200 mm</t>
  </si>
  <si>
    <t>https://podminky.urs.cz/item/CS_URS_2022_02/465513127</t>
  </si>
  <si>
    <t>Komunikace pozemní</t>
  </si>
  <si>
    <t>43</t>
  </si>
  <si>
    <t>561081111</t>
  </si>
  <si>
    <t>Zřízení podkladu ze zeminy upravené vápnem, cementem, směsnými pojivy tl přes 450 do 500 mm pl do 1000 m2</t>
  </si>
  <si>
    <t>25676017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</si>
  <si>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</si>
  <si>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https://podminky.urs.cz/item/CS_URS_2022_02/561081111</t>
  </si>
  <si>
    <t>"viz. Vzorový př. řez D.1.1.2.1.d + Tabulka kubatur D.1.1.2.23." 88,0*5,7</t>
  </si>
  <si>
    <t>44</t>
  </si>
  <si>
    <t>58591002</t>
  </si>
  <si>
    <t>pojivo hydraulické pro stabilizaci zeminy 50% vápna</t>
  </si>
  <si>
    <t>270292323</t>
  </si>
  <si>
    <t>"5%=44,2 kg/m2" 587,9*44,2*0,001</t>
  </si>
  <si>
    <t>45</t>
  </si>
  <si>
    <t>564851111</t>
  </si>
  <si>
    <t>Podklad ze štěrkodrtě ŠD plochy přes 100 m2 tl 150 mm</t>
  </si>
  <si>
    <t>1470456072</t>
  </si>
  <si>
    <t>Podklad ze štěrkodrti ŠD s rozprostřením a zhutněním plochy přes 100 m2, po zhutnění tl. 150 mm</t>
  </si>
  <si>
    <t>https://podminky.urs.cz/item/CS_URS_2022_02/564851111</t>
  </si>
  <si>
    <t>"viz. Tabulka kubatur D.1.1.2.23. (vč. navýšení ŠD nad TP)" 426,2+700,5</t>
  </si>
  <si>
    <t>"přípočty - viz. D.1.1.2.1.d" (24,2+62,1)*2</t>
  </si>
  <si>
    <t>46</t>
  </si>
  <si>
    <t>565155121</t>
  </si>
  <si>
    <t>Asfaltový beton vrstva podkladní ACP 16+ (obalované kamenivo OKS) tl 70 mm š přes 3 m</t>
  </si>
  <si>
    <t>1954783801</t>
  </si>
  <si>
    <t>Asfaltový beton vrstva podkladní ACP 16+ (obalované kamenivo střednězrnné - OKS) s rozprostřením a zhutněním v pruhu šířky přes 3 m, po zhutnění tl. 70 mm</t>
  </si>
  <si>
    <t>https://podminky.urs.cz/item/CS_URS_2022_02/565155121</t>
  </si>
  <si>
    <t>"viz. Vzorový př. řez D.1.1.2.1.d" 88,0*4,23</t>
  </si>
  <si>
    <t>47</t>
  </si>
  <si>
    <t>569941131</t>
  </si>
  <si>
    <t>Zpevnění krajnic asfaltovým recyklátem tl 110 mm</t>
  </si>
  <si>
    <t>857275548</t>
  </si>
  <si>
    <t>Zpevnění krajnic nebo komunikací pro pěší s rozprostřením a zhutněním, po zhutnění asfaltovým recyklátem tl. 110 mm</t>
  </si>
  <si>
    <t>https://podminky.urs.cz/item/CS_URS_2022_02/569941131</t>
  </si>
  <si>
    <t>"viz. Vzorový př. řez D.1.1.2.1.d" 88,0*0,25*2</t>
  </si>
  <si>
    <t>48</t>
  </si>
  <si>
    <t>573111112</t>
  </si>
  <si>
    <t>Postřik živičný infiltrační s posypem z asfaltu množství 1 kg/m2</t>
  </si>
  <si>
    <t>-706967357</t>
  </si>
  <si>
    <t>Postřik infiltrační PI z asfaltu silničního s posypem kamenivem, v množství 1,00 kg/m2</t>
  </si>
  <si>
    <t>https://podminky.urs.cz/item/CS_URS_2022_02/573111112</t>
  </si>
  <si>
    <t>"viz. Vzorový př. řez D.1.1.2.1.d" 88,0*4,67</t>
  </si>
  <si>
    <t>49</t>
  </si>
  <si>
    <t>573211112</t>
  </si>
  <si>
    <t>Postřik živičný spojovací z asfaltu v množství 0,70 kg/m2</t>
  </si>
  <si>
    <t>-1867825818</t>
  </si>
  <si>
    <t>Postřik spojovací PS bez posypu kamenivem z asfaltu silničního, v množství 0,70 kg/m2</t>
  </si>
  <si>
    <t>https://podminky.urs.cz/item/CS_URS_2022_02/573211112</t>
  </si>
  <si>
    <t>"viz. Vzorový př. řez D.1.1.2.1.d" 88,0*4,12</t>
  </si>
  <si>
    <t>50</t>
  </si>
  <si>
    <t>577134221</t>
  </si>
  <si>
    <t>Asfaltový beton vrstva obrusná ACO 11 (ABS) tř. II tl 40 mm š přes 3 m z nemodifikovaného asfaltu</t>
  </si>
  <si>
    <t>1557788673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</si>
  <si>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</si>
  <si>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</si>
  <si>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"viz. Vzorový př. řez D.1.1.2.1.d" 88,0*4,06</t>
  </si>
  <si>
    <t>Trubní vedení</t>
  </si>
  <si>
    <t>51</t>
  </si>
  <si>
    <t>899999003-R</t>
  </si>
  <si>
    <t xml:space="preserve">M+D dělené kabelové chráničky PE D 110 </t>
  </si>
  <si>
    <t>1188223313</t>
  </si>
  <si>
    <t>52</t>
  </si>
  <si>
    <t>899999005-R</t>
  </si>
  <si>
    <t>M+D Rezervní trubka PE D 110 mm</t>
  </si>
  <si>
    <t>248753405</t>
  </si>
  <si>
    <t>Poznámka k položce:_x000D_
Osazení rezervní chráničky PE D 110 se zatahovacím lankem, na koncích zaslepena a opatřena minimarkery.</t>
  </si>
  <si>
    <t>53</t>
  </si>
  <si>
    <t>899999032-R</t>
  </si>
  <si>
    <t>Řezání trub PP DN 400 0° - 60°</t>
  </si>
  <si>
    <t>133856226</t>
  </si>
  <si>
    <t>"TP - viz. D.1.1.2.13." 2</t>
  </si>
  <si>
    <t>Ostatní konstrukce a práce, bourání</t>
  </si>
  <si>
    <t>54</t>
  </si>
  <si>
    <t>916131213</t>
  </si>
  <si>
    <t>Osazení silničního obrubníku betonového stojatého s boční opěrou do lože z betonu prostého</t>
  </si>
  <si>
    <t>1522231910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</si>
  <si>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</si>
  <si>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</si>
  <si>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"sjezdy - viz. D.1.1.2.1.d" 8+3+6,2</t>
  </si>
  <si>
    <t>55</t>
  </si>
  <si>
    <t>59217031</t>
  </si>
  <si>
    <t>obrubník betonový silniční 1000x150x250mm</t>
  </si>
  <si>
    <t>-1460337689</t>
  </si>
  <si>
    <t>8+3+6</t>
  </si>
  <si>
    <t>56</t>
  </si>
  <si>
    <t>59217026</t>
  </si>
  <si>
    <t>obrubník betonový silniční 500x150x250mm</t>
  </si>
  <si>
    <t>1000206796</t>
  </si>
  <si>
    <t>57</t>
  </si>
  <si>
    <t>916991121</t>
  </si>
  <si>
    <t>Lože pod obrubníky, krajníky nebo obruby z dlažebních kostek z betonu prostého</t>
  </si>
  <si>
    <t>651565287</t>
  </si>
  <si>
    <t>Lože pod obrubníky, krajníky nebo obruby z dlažebních kostek z betonu prostého</t>
  </si>
  <si>
    <t>https://podminky.urs.cz/item/CS_URS_2022_02/916991121</t>
  </si>
  <si>
    <t>"lože nad 10 cm" 17,2*0,45*0,05</t>
  </si>
  <si>
    <t>58</t>
  </si>
  <si>
    <t>919551012</t>
  </si>
  <si>
    <t>Zřízení propustků z trub plastových DN 400</t>
  </si>
  <si>
    <t>-385119588</t>
  </si>
  <si>
    <t>Zřízení propustků a hospodářských přejezdů z trub plastových do DN 400</t>
  </si>
  <si>
    <t>https://podminky.urs.cz/item/CS_URS_2022_02/919551012</t>
  </si>
  <si>
    <t>Poznámka k položce:_x000D_
V cenách jsou započteny i náklady na montáž potrubí na betonové pražce nebo silniční panely včetně dodávky podkladních prefabrikátů,
 bednění a obetonování potrubí.</t>
  </si>
  <si>
    <t>"TP - viz. D.1.1.2.13." 18,6</t>
  </si>
  <si>
    <t>59</t>
  </si>
  <si>
    <t>28617279</t>
  </si>
  <si>
    <t>trubka kanalizační PP korugovaná DN 400x6000mm SN16</t>
  </si>
  <si>
    <t>-1442707374</t>
  </si>
  <si>
    <t>18,6*1,02</t>
  </si>
  <si>
    <t>998</t>
  </si>
  <si>
    <t>Přesun hmot</t>
  </si>
  <si>
    <t>60</t>
  </si>
  <si>
    <t>998225111</t>
  </si>
  <si>
    <t>Přesun hmot pro pozemní komunikace s krytem z kamene, monolitickým betonovým nebo živičným</t>
  </si>
  <si>
    <t>-2018912475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</si>
  <si>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</si>
  <si>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</si>
  <si>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</si>
  <si>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</si>
  <si>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</si>
  <si>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</si>
  <si>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</si>
  <si>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</si>
  <si>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</si>
  <si>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</si>
  <si>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</si>
  <si>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</si>
  <si>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</si>
  <si>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</si>
  <si>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-540986629</t>
  </si>
  <si>
    <t xml:space="preserve">Zřízení zařízení staveniště a jeho následné odstranění. </t>
  </si>
  <si>
    <t>Poznámka k položce:_x000D_
Zajištění přístupu k jednotlivým úsekům stavby za účelem provádění a uvedení do původního stavu po ukončení stavby (včetně osetí travním semenem), náhrada za dočasné zábory ploch. Zřízení a odstranění dočasných sjezdů, nájezdů, lávek přes výkopy. Zajištění výkopů zábradlím. Zřízení čistících zón před výjezdem z obvodu staveniště. Zajištění bezpečnosti práce. Ochrany životního prostředí (stromů, porostů a vegetačních ploch dle ČSN 83 9061).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</si>
  <si>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</si>
  <si>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</si>
  <si>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</si>
  <si>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</si>
  <si>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</si>
  <si>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dl. 88 m</t>
  </si>
  <si>
    <t>091003000</t>
  </si>
  <si>
    <t>Geodetické práce po výstavbě</t>
  </si>
  <si>
    <t>-1902243394</t>
  </si>
  <si>
    <t>Poznámka k položce:_x000D_
Geodetické zaměření skutečně provedeného díla pro kolaudační řízení a zápis díla do KN. 3x v grafické (tištěné) podobě a 1x v digitálním vyhotovení.</t>
  </si>
  <si>
    <t>091003001</t>
  </si>
  <si>
    <t>Vytýčení podzemních inženýrských sítí</t>
  </si>
  <si>
    <t>2019194010</t>
  </si>
  <si>
    <t xml:space="preserve">Poznámka k položce:_x000D_
Zajištění ochrany a vytýčení podzemních inženýrských sítí uvedených v projektové dokumentaci dle podmínek z dokladové části projektu (např. sdělovací vedení)._x000D_
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</si>
  <si>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</si>
  <si>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</si>
  <si>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</si>
  <si>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</si>
  <si>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</si>
  <si>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</si>
  <si>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318486557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</si>
  <si>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</si>
  <si>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091806001</t>
  </si>
  <si>
    <t>Analýza všech druhů odpadů ukládaných na skládku</t>
  </si>
  <si>
    <t>-753366199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</si>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</sst>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39001101" TargetMode="External"/><Relationship Id="rId18" Type="http://schemas.openxmlformats.org/officeDocument/2006/relationships/hyperlink" Target="https://podminky.urs.cz/item/CS_URS_2022_02/167151101" TargetMode="External"/><Relationship Id="rId26" Type="http://schemas.openxmlformats.org/officeDocument/2006/relationships/hyperlink" Target="https://podminky.urs.cz/item/CS_URS_2022_02/181951112" TargetMode="External"/><Relationship Id="rId39" Type="http://schemas.openxmlformats.org/officeDocument/2006/relationships/hyperlink" Target="https://podminky.urs.cz/item/CS_URS_2022_02/465513127" TargetMode="External"/><Relationship Id="rId3" Type="http://schemas.openxmlformats.org/officeDocument/2006/relationships/hyperlink" Target="https://podminky.urs.cz/item/CS_URS_2022_02/112155215" TargetMode="External"/><Relationship Id="rId21" Type="http://schemas.openxmlformats.org/officeDocument/2006/relationships/hyperlink" Target="https://podminky.urs.cz/item/CS_URS_2022_02/171251201" TargetMode="External"/><Relationship Id="rId34" Type="http://schemas.openxmlformats.org/officeDocument/2006/relationships/hyperlink" Target="https://podminky.urs.cz/item/CS_URS_2022_02/274362021" TargetMode="External"/><Relationship Id="rId42" Type="http://schemas.openxmlformats.org/officeDocument/2006/relationships/hyperlink" Target="https://podminky.urs.cz/item/CS_URS_2022_02/565155121" TargetMode="External"/><Relationship Id="rId47" Type="http://schemas.openxmlformats.org/officeDocument/2006/relationships/hyperlink" Target="https://podminky.urs.cz/item/CS_URS_2022_02/916131213" TargetMode="External"/><Relationship Id="rId50" Type="http://schemas.openxmlformats.org/officeDocument/2006/relationships/hyperlink" Target="https://podminky.urs.cz/item/CS_URS_2022_02/998225111" TargetMode="External"/><Relationship Id="rId7" Type="http://schemas.openxmlformats.org/officeDocument/2006/relationships/hyperlink" Target="https://podminky.urs.cz/item/CS_URS_2022_02/121151113" TargetMode="External"/><Relationship Id="rId12" Type="http://schemas.openxmlformats.org/officeDocument/2006/relationships/hyperlink" Target="https://podminky.urs.cz/item/CS_URS_2022_02/132251252" TargetMode="External"/><Relationship Id="rId17" Type="http://schemas.openxmlformats.org/officeDocument/2006/relationships/hyperlink" Target="https://podminky.urs.cz/item/CS_URS_2022_02/162751119" TargetMode="External"/><Relationship Id="rId25" Type="http://schemas.openxmlformats.org/officeDocument/2006/relationships/hyperlink" Target="https://podminky.urs.cz/item/CS_URS_2022_02/181411121" TargetMode="External"/><Relationship Id="rId33" Type="http://schemas.openxmlformats.org/officeDocument/2006/relationships/hyperlink" Target="https://podminky.urs.cz/item/CS_URS_2022_02/274351122" TargetMode="External"/><Relationship Id="rId38" Type="http://schemas.openxmlformats.org/officeDocument/2006/relationships/hyperlink" Target="https://podminky.urs.cz/item/CS_URS_2022_02/452351101" TargetMode="External"/><Relationship Id="rId46" Type="http://schemas.openxmlformats.org/officeDocument/2006/relationships/hyperlink" Target="https://podminky.urs.cz/item/CS_URS_2022_02/577134221" TargetMode="External"/><Relationship Id="rId2" Type="http://schemas.openxmlformats.org/officeDocument/2006/relationships/hyperlink" Target="https://podminky.urs.cz/item/CS_URS_2022_02/112101101" TargetMode="External"/><Relationship Id="rId16" Type="http://schemas.openxmlformats.org/officeDocument/2006/relationships/hyperlink" Target="https://podminky.urs.cz/item/CS_URS_2022_02/162751117" TargetMode="External"/><Relationship Id="rId20" Type="http://schemas.openxmlformats.org/officeDocument/2006/relationships/hyperlink" Target="https://podminky.urs.cz/item/CS_URS_2022_02/171201231" TargetMode="External"/><Relationship Id="rId29" Type="http://schemas.openxmlformats.org/officeDocument/2006/relationships/hyperlink" Target="https://podminky.urs.cz/item/CS_URS_2022_02/182351123" TargetMode="External"/><Relationship Id="rId41" Type="http://schemas.openxmlformats.org/officeDocument/2006/relationships/hyperlink" Target="https://podminky.urs.cz/item/CS_URS_2022_02/564851111" TargetMode="External"/><Relationship Id="rId1" Type="http://schemas.openxmlformats.org/officeDocument/2006/relationships/hyperlink" Target="https://podminky.urs.cz/item/CS_URS_2022_02/111251101" TargetMode="External"/><Relationship Id="rId6" Type="http://schemas.openxmlformats.org/officeDocument/2006/relationships/hyperlink" Target="https://podminky.urs.cz/item/CS_URS_2022_02/119001421" TargetMode="External"/><Relationship Id="rId11" Type="http://schemas.openxmlformats.org/officeDocument/2006/relationships/hyperlink" Target="https://podminky.urs.cz/item/CS_URS_2022_02/131251100" TargetMode="External"/><Relationship Id="rId24" Type="http://schemas.openxmlformats.org/officeDocument/2006/relationships/hyperlink" Target="https://podminky.urs.cz/item/CS_URS_2022_02/181351103" TargetMode="External"/><Relationship Id="rId32" Type="http://schemas.openxmlformats.org/officeDocument/2006/relationships/hyperlink" Target="https://podminky.urs.cz/item/CS_URS_2022_02/274351121" TargetMode="External"/><Relationship Id="rId37" Type="http://schemas.openxmlformats.org/officeDocument/2006/relationships/hyperlink" Target="https://podminky.urs.cz/item/CS_URS_2022_02/452311121" TargetMode="External"/><Relationship Id="rId40" Type="http://schemas.openxmlformats.org/officeDocument/2006/relationships/hyperlink" Target="https://podminky.urs.cz/item/CS_URS_2022_02/561081111" TargetMode="External"/><Relationship Id="rId45" Type="http://schemas.openxmlformats.org/officeDocument/2006/relationships/hyperlink" Target="https://podminky.urs.cz/item/CS_URS_2022_02/573211112" TargetMode="External"/><Relationship Id="rId5" Type="http://schemas.openxmlformats.org/officeDocument/2006/relationships/hyperlink" Target="https://podminky.urs.cz/item/CS_URS_2022_02/112251221" TargetMode="External"/><Relationship Id="rId15" Type="http://schemas.openxmlformats.org/officeDocument/2006/relationships/hyperlink" Target="https://podminky.urs.cz/item/CS_URS_2022_02/162301951" TargetMode="External"/><Relationship Id="rId23" Type="http://schemas.openxmlformats.org/officeDocument/2006/relationships/hyperlink" Target="https://podminky.urs.cz/item/CS_URS_2022_02/175151101" TargetMode="External"/><Relationship Id="rId28" Type="http://schemas.openxmlformats.org/officeDocument/2006/relationships/hyperlink" Target="https://podminky.urs.cz/item/CS_URS_2022_02/182251101" TargetMode="External"/><Relationship Id="rId36" Type="http://schemas.openxmlformats.org/officeDocument/2006/relationships/hyperlink" Target="https://podminky.urs.cz/item/CS_URS_2022_02/451573111" TargetMode="External"/><Relationship Id="rId49" Type="http://schemas.openxmlformats.org/officeDocument/2006/relationships/hyperlink" Target="https://podminky.urs.cz/item/CS_URS_2022_02/919551012" TargetMode="External"/><Relationship Id="rId10" Type="http://schemas.openxmlformats.org/officeDocument/2006/relationships/hyperlink" Target="https://podminky.urs.cz/item/CS_URS_2022_02/129001101" TargetMode="External"/><Relationship Id="rId19" Type="http://schemas.openxmlformats.org/officeDocument/2006/relationships/hyperlink" Target="https://podminky.urs.cz/item/CS_URS_2022_02/171151131" TargetMode="External"/><Relationship Id="rId31" Type="http://schemas.openxmlformats.org/officeDocument/2006/relationships/hyperlink" Target="https://podminky.urs.cz/item/CS_URS_2022_02/274321511" TargetMode="External"/><Relationship Id="rId44" Type="http://schemas.openxmlformats.org/officeDocument/2006/relationships/hyperlink" Target="https://podminky.urs.cz/item/CS_URS_2022_02/573111112" TargetMode="External"/><Relationship Id="rId4" Type="http://schemas.openxmlformats.org/officeDocument/2006/relationships/hyperlink" Target="https://podminky.urs.cz/item/CS_URS_2022_02/112155311" TargetMode="External"/><Relationship Id="rId9" Type="http://schemas.openxmlformats.org/officeDocument/2006/relationships/hyperlink" Target="https://podminky.urs.cz/item/CS_URS_2022_02/122911121" TargetMode="External"/><Relationship Id="rId14" Type="http://schemas.openxmlformats.org/officeDocument/2006/relationships/hyperlink" Target="https://podminky.urs.cz/item/CS_URS_2022_02/162201411" TargetMode="External"/><Relationship Id="rId22" Type="http://schemas.openxmlformats.org/officeDocument/2006/relationships/hyperlink" Target="https://podminky.urs.cz/item/CS_URS_2022_02/174151101" TargetMode="External"/><Relationship Id="rId27" Type="http://schemas.openxmlformats.org/officeDocument/2006/relationships/hyperlink" Target="https://podminky.urs.cz/item/CS_URS_2022_02/182151111" TargetMode="External"/><Relationship Id="rId30" Type="http://schemas.openxmlformats.org/officeDocument/2006/relationships/hyperlink" Target="https://podminky.urs.cz/item/CS_URS_2022_02/183405211" TargetMode="External"/><Relationship Id="rId35" Type="http://schemas.openxmlformats.org/officeDocument/2006/relationships/hyperlink" Target="https://podminky.urs.cz/item/CS_URS_2022_02/451314212" TargetMode="External"/><Relationship Id="rId43" Type="http://schemas.openxmlformats.org/officeDocument/2006/relationships/hyperlink" Target="https://podminky.urs.cz/item/CS_URS_2022_02/569941131" TargetMode="External"/><Relationship Id="rId48" Type="http://schemas.openxmlformats.org/officeDocument/2006/relationships/hyperlink" Target="https://podminky.urs.cz/item/CS_URS_2022_02/916991121" TargetMode="External"/><Relationship Id="rId8" Type="http://schemas.openxmlformats.org/officeDocument/2006/relationships/hyperlink" Target="https://podminky.urs.cz/item/CS_URS_2022_02/122252204" TargetMode="External"/><Relationship Id="rId5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HRD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Starohorská cesta - SO-105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17. 5. 2023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Tábor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ROUND(SUM(AG55:AG56),2)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24.7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'SO-105 - Cesta HPC2R 2. č...'!J30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'SO-105 - Cesta HPC2R 2. č...'!P87</f>
        <v>0</v>
      </c>
      <c r="AV55" s="92">
        <f>'SO-105 - Cesta HPC2R 2. č...'!J33</f>
        <v>0</v>
      </c>
      <c r="AW55" s="92">
        <f>'SO-105 - Cesta HPC2R 2. č...'!J34</f>
        <v>0</v>
      </c>
      <c r="AX55" s="92">
        <f>'SO-105 - Cesta HPC2R 2. č...'!J35</f>
        <v>0</v>
      </c>
      <c r="AY55" s="92">
        <f>'SO-105 - Cesta HPC2R 2. č...'!J36</f>
        <v>0</v>
      </c>
      <c r="AZ55" s="92">
        <f>'SO-105 - Cesta HPC2R 2. č...'!F33</f>
        <v>0</v>
      </c>
      <c r="BA55" s="92">
        <f>'SO-105 - Cesta HPC2R 2. č...'!F34</f>
        <v>0</v>
      </c>
      <c r="BB55" s="92">
        <f>'SO-105 - Cesta HPC2R 2. č...'!F35</f>
        <v>0</v>
      </c>
      <c r="BC55" s="92">
        <f>'SO-105 - Cesta HPC2R 2. č...'!F36</f>
        <v>0</v>
      </c>
      <c r="BD55" s="94">
        <f>'SO-105 - Cesta HPC2R 2. č...'!F37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'VON - Vedlejší a ostatní 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HPH7ij68DrKL+e3mWhwkTdOzlhoKY9qrtClOYHCnHb+he8aQmj7klXEZA7s64yIS40R79W902Ml2hqSzyt7yQg==" saltValue="+6WEB9M0eg6Bt5xUJQLPRd393Ox6AkUCacJKbTlqlkXcUUNfYGFlWhkP75h5AzRLTEWk8KfJhntYorljtlLok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5 - Cesta HPC2R 2. č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Starohorská cesta - SO-105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88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17. 5. 2023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ROUND((SUM(BE87:BE335)),  2)</f>
        <v>0</v>
      </c>
      <c r="G33" s="33"/>
      <c r="H33" s="33"/>
      <c r="I33" s="117">
        <v>0.21</v>
      </c>
      <c r="J33" s="116">
        <f>ROUND(((SUM(BE87:BE335))*I33),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ROUND((SUM(BF87:BF335)),  2)</f>
        <v>0</v>
      </c>
      <c r="G34" s="33"/>
      <c r="H34" s="33"/>
      <c r="I34" s="117">
        <v>0.15</v>
      </c>
      <c r="J34" s="116">
        <f>ROUND(((SUM(BF87:BF335))*I34),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ROUND((SUM(BG87:BG335)),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ROUND((SUM(BH87:BH335)),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ROUND((SUM(BI87:BI335)),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Starohorská cesta - SO-105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SO-105 - Cesta HPC2R 2. část k.ú. Ratibořice u Tábora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17. 5. 2023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Tábor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J89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J225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J241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J262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J300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99</v>
      </c>
      <c r="E66" s="142"/>
      <c r="F66" s="142"/>
      <c r="G66" s="142"/>
      <c r="H66" s="142"/>
      <c r="I66" s="142"/>
      <c r="J66" s="143">
        <f>J310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100</v>
      </c>
      <c r="E67" s="142"/>
      <c r="F67" s="142"/>
      <c r="G67" s="142"/>
      <c r="H67" s="142"/>
      <c r="I67" s="142"/>
      <c r="J67" s="143">
        <f>J332</f>
        <v>0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101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46" t="str">
        <f>E7</f>
        <v>Starohorská cesta - SO-105</v>
      </c>
      <c r="F77" s="347"/>
      <c r="G77" s="347"/>
      <c r="H77" s="347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87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18" t="str">
        <f>E9</f>
        <v>SO-105 - Cesta HPC2R 2. část k.ú. Ratibořice u Tábora</v>
      </c>
      <c r="F79" s="348"/>
      <c r="G79" s="348"/>
      <c r="H79" s="348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28" t="s">
        <v>23</v>
      </c>
      <c r="J81" s="58" t="str">
        <f>IF(J12="","",J12)</f>
        <v>17. 5. 2023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5.7" customHeight="1">
      <c r="A83" s="33"/>
      <c r="B83" s="34"/>
      <c r="C83" s="28" t="s">
        <v>25</v>
      </c>
      <c r="D83" s="35"/>
      <c r="E83" s="35"/>
      <c r="F83" s="26" t="str">
        <f>E15</f>
        <v>ČR-SPÚ, Pobočka Tábor</v>
      </c>
      <c r="G83" s="35"/>
      <c r="H83" s="35"/>
      <c r="I83" s="28" t="s">
        <v>31</v>
      </c>
      <c r="J83" s="31" t="str">
        <f>E21</f>
        <v>Agroprojekce Litomyšl, s.r.o.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28" t="s">
        <v>34</v>
      </c>
      <c r="J84" s="31" t="str">
        <f>E24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102</v>
      </c>
      <c r="D86" s="148" t="s">
        <v>56</v>
      </c>
      <c r="E86" s="148" t="s">
        <v>52</v>
      </c>
      <c r="F86" s="148" t="s">
        <v>53</v>
      </c>
      <c r="G86" s="148" t="s">
        <v>103</v>
      </c>
      <c r="H86" s="148" t="s">
        <v>104</v>
      </c>
      <c r="I86" s="148" t="s">
        <v>105</v>
      </c>
      <c r="J86" s="148" t="s">
        <v>91</v>
      </c>
      <c r="K86" s="149" t="s">
        <v>106</v>
      </c>
      <c r="L86" s="150"/>
      <c r="M86" s="67" t="s">
        <v>19</v>
      </c>
      <c r="N86" s="68" t="s">
        <v>41</v>
      </c>
      <c r="O86" s="68" t="s">
        <v>107</v>
      </c>
      <c r="P86" s="68" t="s">
        <v>108</v>
      </c>
      <c r="Q86" s="68" t="s">
        <v>109</v>
      </c>
      <c r="R86" s="68" t="s">
        <v>110</v>
      </c>
      <c r="S86" s="68" t="s">
        <v>111</v>
      </c>
      <c r="T86" s="69" t="s">
        <v>112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" customHeight="1">
      <c r="A87" s="33"/>
      <c r="B87" s="34"/>
      <c r="C87" s="74" t="s">
        <v>113</v>
      </c>
      <c r="D87" s="35"/>
      <c r="E87" s="35"/>
      <c r="F87" s="35"/>
      <c r="G87" s="35"/>
      <c r="H87" s="35"/>
      <c r="I87" s="35"/>
      <c r="J87" s="151">
        <f>BK87</f>
        <v>0</v>
      </c>
      <c r="K87" s="35"/>
      <c r="L87" s="38"/>
      <c r="M87" s="70"/>
      <c r="N87" s="152"/>
      <c r="O87" s="71"/>
      <c r="P87" s="153">
        <f>P88</f>
        <v>0</v>
      </c>
      <c r="Q87" s="71"/>
      <c r="R87" s="153">
        <f>R88</f>
        <v>549.02656268999999</v>
      </c>
      <c r="S87" s="71"/>
      <c r="T87" s="154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92</v>
      </c>
      <c r="BK87" s="155">
        <f>BK88</f>
        <v>0</v>
      </c>
    </row>
    <row r="88" spans="1:65" s="12" customFormat="1" ht="25.9" customHeight="1">
      <c r="B88" s="156"/>
      <c r="C88" s="157"/>
      <c r="D88" s="158" t="s">
        <v>70</v>
      </c>
      <c r="E88" s="159" t="s">
        <v>114</v>
      </c>
      <c r="F88" s="159" t="s">
        <v>115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P89+P225+P241+P262+P300+P310+P332</f>
        <v>0</v>
      </c>
      <c r="Q88" s="164"/>
      <c r="R88" s="165">
        <f>R89+R225+R241+R262+R300+R310+R332</f>
        <v>549.02656268999999</v>
      </c>
      <c r="S88" s="164"/>
      <c r="T88" s="166">
        <f>T89+T225+T241+T262+T300+T310+T332</f>
        <v>0</v>
      </c>
      <c r="AR88" s="167" t="s">
        <v>79</v>
      </c>
      <c r="AT88" s="168" t="s">
        <v>70</v>
      </c>
      <c r="AU88" s="168" t="s">
        <v>71</v>
      </c>
      <c r="AY88" s="167" t="s">
        <v>116</v>
      </c>
      <c r="BK88" s="169">
        <f>BK89+BK225+BK241+BK262+BK300+BK310+BK332</f>
        <v>0</v>
      </c>
    </row>
    <row r="89" spans="1:65" s="12" customFormat="1" ht="22.9" customHeight="1">
      <c r="B89" s="156"/>
      <c r="C89" s="157"/>
      <c r="D89" s="158" t="s">
        <v>70</v>
      </c>
      <c r="E89" s="170" t="s">
        <v>79</v>
      </c>
      <c r="F89" s="170" t="s">
        <v>117</v>
      </c>
      <c r="G89" s="157"/>
      <c r="H89" s="157"/>
      <c r="I89" s="160"/>
      <c r="J89" s="171">
        <f>BK89</f>
        <v>0</v>
      </c>
      <c r="K89" s="157"/>
      <c r="L89" s="162"/>
      <c r="M89" s="163"/>
      <c r="N89" s="164"/>
      <c r="O89" s="164"/>
      <c r="P89" s="165">
        <f>SUM(P90:P224)</f>
        <v>0</v>
      </c>
      <c r="Q89" s="164"/>
      <c r="R89" s="165">
        <f>SUM(R90:R224)</f>
        <v>11.848842999999999</v>
      </c>
      <c r="S89" s="164"/>
      <c r="T89" s="166">
        <f>SUM(T90:T224)</f>
        <v>0</v>
      </c>
      <c r="AR89" s="167" t="s">
        <v>79</v>
      </c>
      <c r="AT89" s="168" t="s">
        <v>70</v>
      </c>
      <c r="AU89" s="168" t="s">
        <v>79</v>
      </c>
      <c r="AY89" s="167" t="s">
        <v>116</v>
      </c>
      <c r="BK89" s="169">
        <f>SUM(BK90:BK224)</f>
        <v>0</v>
      </c>
    </row>
    <row r="90" spans="1:65" s="2" customFormat="1" ht="24.2" customHeight="1">
      <c r="A90" s="33"/>
      <c r="B90" s="34"/>
      <c r="C90" s="172" t="s">
        <v>79</v>
      </c>
      <c r="D90" s="172" t="s">
        <v>118</v>
      </c>
      <c r="E90" s="173" t="s">
        <v>119</v>
      </c>
      <c r="F90" s="174" t="s">
        <v>120</v>
      </c>
      <c r="G90" s="175" t="s">
        <v>121</v>
      </c>
      <c r="H90" s="176">
        <v>20</v>
      </c>
      <c r="I90" s="177"/>
      <c r="J90" s="178">
        <f>ROUND(I90*H90,2)</f>
        <v>0</v>
      </c>
      <c r="K90" s="174" t="s">
        <v>122</v>
      </c>
      <c r="L90" s="38"/>
      <c r="M90" s="179" t="s">
        <v>19</v>
      </c>
      <c r="N90" s="180" t="s">
        <v>42</v>
      </c>
      <c r="O90" s="63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123</v>
      </c>
      <c r="AT90" s="183" t="s">
        <v>118</v>
      </c>
      <c r="AU90" s="183" t="s">
        <v>82</v>
      </c>
      <c r="AY90" s="16" t="s">
        <v>116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6" t="s">
        <v>79</v>
      </c>
      <c r="BK90" s="184">
        <f>ROUND(I90*H90,2)</f>
        <v>0</v>
      </c>
      <c r="BL90" s="16" t="s">
        <v>123</v>
      </c>
      <c r="BM90" s="183" t="s">
        <v>124</v>
      </c>
    </row>
    <row r="91" spans="1:65" s="2" customFormat="1" ht="19.5">
      <c r="A91" s="33"/>
      <c r="B91" s="34"/>
      <c r="C91" s="35"/>
      <c r="D91" s="185" t="s">
        <v>125</v>
      </c>
      <c r="E91" s="35"/>
      <c r="F91" s="186" t="s">
        <v>126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125</v>
      </c>
      <c r="AU91" s="16" t="s">
        <v>82</v>
      </c>
    </row>
    <row r="92" spans="1:65" s="2" customFormat="1" ht="11.25">
      <c r="A92" s="33"/>
      <c r="B92" s="34"/>
      <c r="C92" s="35"/>
      <c r="D92" s="190" t="s">
        <v>127</v>
      </c>
      <c r="E92" s="35"/>
      <c r="F92" s="191" t="s">
        <v>128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82</v>
      </c>
    </row>
    <row r="93" spans="1:65" s="13" customFormat="1" ht="11.25">
      <c r="B93" s="192"/>
      <c r="C93" s="193"/>
      <c r="D93" s="185" t="s">
        <v>129</v>
      </c>
      <c r="E93" s="194" t="s">
        <v>19</v>
      </c>
      <c r="F93" s="195" t="s">
        <v>130</v>
      </c>
      <c r="G93" s="193"/>
      <c r="H93" s="196">
        <v>20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AT93" s="202" t="s">
        <v>129</v>
      </c>
      <c r="AU93" s="202" t="s">
        <v>82</v>
      </c>
      <c r="AV93" s="13" t="s">
        <v>82</v>
      </c>
      <c r="AW93" s="13" t="s">
        <v>33</v>
      </c>
      <c r="AX93" s="13" t="s">
        <v>79</v>
      </c>
      <c r="AY93" s="202" t="s">
        <v>116</v>
      </c>
    </row>
    <row r="94" spans="1:65" s="2" customFormat="1" ht="16.5" customHeight="1">
      <c r="A94" s="33"/>
      <c r="B94" s="34"/>
      <c r="C94" s="172" t="s">
        <v>82</v>
      </c>
      <c r="D94" s="172" t="s">
        <v>118</v>
      </c>
      <c r="E94" s="173" t="s">
        <v>131</v>
      </c>
      <c r="F94" s="174" t="s">
        <v>132</v>
      </c>
      <c r="G94" s="175" t="s">
        <v>133</v>
      </c>
      <c r="H94" s="176">
        <v>1</v>
      </c>
      <c r="I94" s="177"/>
      <c r="J94" s="178">
        <f>ROUND(I94*H94,2)</f>
        <v>0</v>
      </c>
      <c r="K94" s="174" t="s">
        <v>122</v>
      </c>
      <c r="L94" s="38"/>
      <c r="M94" s="179" t="s">
        <v>19</v>
      </c>
      <c r="N94" s="180" t="s">
        <v>42</v>
      </c>
      <c r="O94" s="63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123</v>
      </c>
      <c r="AT94" s="183" t="s">
        <v>118</v>
      </c>
      <c r="AU94" s="183" t="s">
        <v>82</v>
      </c>
      <c r="AY94" s="16" t="s">
        <v>116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123</v>
      </c>
      <c r="BM94" s="183" t="s">
        <v>134</v>
      </c>
    </row>
    <row r="95" spans="1:65" s="2" customFormat="1" ht="11.25">
      <c r="A95" s="33"/>
      <c r="B95" s="34"/>
      <c r="C95" s="35"/>
      <c r="D95" s="185" t="s">
        <v>125</v>
      </c>
      <c r="E95" s="35"/>
      <c r="F95" s="186" t="s">
        <v>135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125</v>
      </c>
      <c r="AU95" s="16" t="s">
        <v>82</v>
      </c>
    </row>
    <row r="96" spans="1:65" s="2" customFormat="1" ht="11.25">
      <c r="A96" s="33"/>
      <c r="B96" s="34"/>
      <c r="C96" s="35"/>
      <c r="D96" s="190" t="s">
        <v>127</v>
      </c>
      <c r="E96" s="35"/>
      <c r="F96" s="191" t="s">
        <v>136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127</v>
      </c>
      <c r="AU96" s="16" t="s">
        <v>82</v>
      </c>
    </row>
    <row r="97" spans="1:65" s="13" customFormat="1" ht="11.25">
      <c r="B97" s="192"/>
      <c r="C97" s="193"/>
      <c r="D97" s="185" t="s">
        <v>129</v>
      </c>
      <c r="E97" s="194" t="s">
        <v>19</v>
      </c>
      <c r="F97" s="195" t="s">
        <v>137</v>
      </c>
      <c r="G97" s="193"/>
      <c r="H97" s="196">
        <v>1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129</v>
      </c>
      <c r="AU97" s="202" t="s">
        <v>82</v>
      </c>
      <c r="AV97" s="13" t="s">
        <v>82</v>
      </c>
      <c r="AW97" s="13" t="s">
        <v>33</v>
      </c>
      <c r="AX97" s="13" t="s">
        <v>79</v>
      </c>
      <c r="AY97" s="202" t="s">
        <v>116</v>
      </c>
    </row>
    <row r="98" spans="1:65" s="2" customFormat="1" ht="16.5" customHeight="1">
      <c r="A98" s="33"/>
      <c r="B98" s="34"/>
      <c r="C98" s="172" t="s">
        <v>138</v>
      </c>
      <c r="D98" s="172" t="s">
        <v>118</v>
      </c>
      <c r="E98" s="173" t="s">
        <v>139</v>
      </c>
      <c r="F98" s="174" t="s">
        <v>140</v>
      </c>
      <c r="G98" s="175" t="s">
        <v>133</v>
      </c>
      <c r="H98" s="176">
        <v>1</v>
      </c>
      <c r="I98" s="177"/>
      <c r="J98" s="178">
        <f>ROUND(I98*H98,2)</f>
        <v>0</v>
      </c>
      <c r="K98" s="174" t="s">
        <v>122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123</v>
      </c>
      <c r="AT98" s="183" t="s">
        <v>118</v>
      </c>
      <c r="AU98" s="183" t="s">
        <v>82</v>
      </c>
      <c r="AY98" s="16" t="s">
        <v>116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123</v>
      </c>
      <c r="BM98" s="183" t="s">
        <v>141</v>
      </c>
    </row>
    <row r="99" spans="1:65" s="2" customFormat="1" ht="11.25">
      <c r="A99" s="33"/>
      <c r="B99" s="34"/>
      <c r="C99" s="35"/>
      <c r="D99" s="185" t="s">
        <v>125</v>
      </c>
      <c r="E99" s="35"/>
      <c r="F99" s="186" t="s">
        <v>142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125</v>
      </c>
      <c r="AU99" s="16" t="s">
        <v>82</v>
      </c>
    </row>
    <row r="100" spans="1:65" s="2" customFormat="1" ht="11.25">
      <c r="A100" s="33"/>
      <c r="B100" s="34"/>
      <c r="C100" s="35"/>
      <c r="D100" s="190" t="s">
        <v>127</v>
      </c>
      <c r="E100" s="35"/>
      <c r="F100" s="191" t="s">
        <v>143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127</v>
      </c>
      <c r="AU100" s="16" t="s">
        <v>82</v>
      </c>
    </row>
    <row r="101" spans="1:65" s="2" customFormat="1" ht="19.5">
      <c r="A101" s="33"/>
      <c r="B101" s="34"/>
      <c r="C101" s="35"/>
      <c r="D101" s="185" t="s">
        <v>144</v>
      </c>
      <c r="E101" s="35"/>
      <c r="F101" s="203" t="s">
        <v>145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144</v>
      </c>
      <c r="AU101" s="16" t="s">
        <v>82</v>
      </c>
    </row>
    <row r="102" spans="1:65" s="2" customFormat="1" ht="16.5" customHeight="1">
      <c r="A102" s="33"/>
      <c r="B102" s="34"/>
      <c r="C102" s="172" t="s">
        <v>123</v>
      </c>
      <c r="D102" s="172" t="s">
        <v>118</v>
      </c>
      <c r="E102" s="173" t="s">
        <v>146</v>
      </c>
      <c r="F102" s="174" t="s">
        <v>147</v>
      </c>
      <c r="G102" s="175" t="s">
        <v>121</v>
      </c>
      <c r="H102" s="176">
        <v>20</v>
      </c>
      <c r="I102" s="177"/>
      <c r="J102" s="178">
        <f>ROUND(I102*H102,2)</f>
        <v>0</v>
      </c>
      <c r="K102" s="174" t="s">
        <v>122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123</v>
      </c>
      <c r="AT102" s="183" t="s">
        <v>118</v>
      </c>
      <c r="AU102" s="183" t="s">
        <v>82</v>
      </c>
      <c r="AY102" s="16" t="s">
        <v>116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123</v>
      </c>
      <c r="BM102" s="183" t="s">
        <v>148</v>
      </c>
    </row>
    <row r="103" spans="1:65" s="2" customFormat="1" ht="11.25">
      <c r="A103" s="33"/>
      <c r="B103" s="34"/>
      <c r="C103" s="35"/>
      <c r="D103" s="185" t="s">
        <v>125</v>
      </c>
      <c r="E103" s="35"/>
      <c r="F103" s="186" t="s">
        <v>149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125</v>
      </c>
      <c r="AU103" s="16" t="s">
        <v>82</v>
      </c>
    </row>
    <row r="104" spans="1:65" s="2" customFormat="1" ht="11.25">
      <c r="A104" s="33"/>
      <c r="B104" s="34"/>
      <c r="C104" s="35"/>
      <c r="D104" s="190" t="s">
        <v>127</v>
      </c>
      <c r="E104" s="35"/>
      <c r="F104" s="191" t="s">
        <v>150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127</v>
      </c>
      <c r="AU104" s="16" t="s">
        <v>82</v>
      </c>
    </row>
    <row r="105" spans="1:65" s="2" customFormat="1" ht="19.5">
      <c r="A105" s="33"/>
      <c r="B105" s="34"/>
      <c r="C105" s="35"/>
      <c r="D105" s="185" t="s">
        <v>144</v>
      </c>
      <c r="E105" s="35"/>
      <c r="F105" s="203" t="s">
        <v>145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144</v>
      </c>
      <c r="AU105" s="16" t="s">
        <v>82</v>
      </c>
    </row>
    <row r="106" spans="1:65" s="2" customFormat="1" ht="16.5" customHeight="1">
      <c r="A106" s="33"/>
      <c r="B106" s="34"/>
      <c r="C106" s="172" t="s">
        <v>151</v>
      </c>
      <c r="D106" s="172" t="s">
        <v>118</v>
      </c>
      <c r="E106" s="173" t="s">
        <v>152</v>
      </c>
      <c r="F106" s="174" t="s">
        <v>153</v>
      </c>
      <c r="G106" s="175" t="s">
        <v>121</v>
      </c>
      <c r="H106" s="176">
        <v>0.1</v>
      </c>
      <c r="I106" s="177"/>
      <c r="J106" s="178">
        <f>ROUND(I106*H106,2)</f>
        <v>0</v>
      </c>
      <c r="K106" s="174" t="s">
        <v>122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123</v>
      </c>
      <c r="AT106" s="183" t="s">
        <v>118</v>
      </c>
      <c r="AU106" s="183" t="s">
        <v>82</v>
      </c>
      <c r="AY106" s="16" t="s">
        <v>116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123</v>
      </c>
      <c r="BM106" s="183" t="s">
        <v>154</v>
      </c>
    </row>
    <row r="107" spans="1:65" s="2" customFormat="1" ht="11.25">
      <c r="A107" s="33"/>
      <c r="B107" s="34"/>
      <c r="C107" s="35"/>
      <c r="D107" s="185" t="s">
        <v>125</v>
      </c>
      <c r="E107" s="35"/>
      <c r="F107" s="186" t="s">
        <v>155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125</v>
      </c>
      <c r="AU107" s="16" t="s">
        <v>82</v>
      </c>
    </row>
    <row r="108" spans="1:65" s="2" customFormat="1" ht="11.25">
      <c r="A108" s="33"/>
      <c r="B108" s="34"/>
      <c r="C108" s="35"/>
      <c r="D108" s="190" t="s">
        <v>127</v>
      </c>
      <c r="E108" s="35"/>
      <c r="F108" s="191" t="s">
        <v>156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127</v>
      </c>
      <c r="AU108" s="16" t="s">
        <v>82</v>
      </c>
    </row>
    <row r="109" spans="1:65" s="13" customFormat="1" ht="11.25">
      <c r="B109" s="192"/>
      <c r="C109" s="193"/>
      <c r="D109" s="185" t="s">
        <v>129</v>
      </c>
      <c r="E109" s="194" t="s">
        <v>19</v>
      </c>
      <c r="F109" s="195" t="s">
        <v>157</v>
      </c>
      <c r="G109" s="193"/>
      <c r="H109" s="196">
        <v>0.1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129</v>
      </c>
      <c r="AU109" s="202" t="s">
        <v>82</v>
      </c>
      <c r="AV109" s="13" t="s">
        <v>82</v>
      </c>
      <c r="AW109" s="13" t="s">
        <v>33</v>
      </c>
      <c r="AX109" s="13" t="s">
        <v>79</v>
      </c>
      <c r="AY109" s="202" t="s">
        <v>116</v>
      </c>
    </row>
    <row r="110" spans="1:65" s="2" customFormat="1" ht="16.5" customHeight="1">
      <c r="A110" s="33"/>
      <c r="B110" s="34"/>
      <c r="C110" s="172" t="s">
        <v>158</v>
      </c>
      <c r="D110" s="172" t="s">
        <v>118</v>
      </c>
      <c r="E110" s="173" t="s">
        <v>159</v>
      </c>
      <c r="F110" s="174" t="s">
        <v>160</v>
      </c>
      <c r="G110" s="175" t="s">
        <v>133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123</v>
      </c>
      <c r="AT110" s="183" t="s">
        <v>118</v>
      </c>
      <c r="AU110" s="183" t="s">
        <v>82</v>
      </c>
      <c r="AY110" s="16" t="s">
        <v>116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123</v>
      </c>
      <c r="BM110" s="183" t="s">
        <v>161</v>
      </c>
    </row>
    <row r="111" spans="1:65" s="2" customFormat="1" ht="11.25">
      <c r="A111" s="33"/>
      <c r="B111" s="34"/>
      <c r="C111" s="35"/>
      <c r="D111" s="185" t="s">
        <v>125</v>
      </c>
      <c r="E111" s="35"/>
      <c r="F111" s="186" t="s">
        <v>160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125</v>
      </c>
      <c r="AU111" s="16" t="s">
        <v>82</v>
      </c>
    </row>
    <row r="112" spans="1:65" s="2" customFormat="1" ht="16.5" customHeight="1">
      <c r="A112" s="33"/>
      <c r="B112" s="34"/>
      <c r="C112" s="172" t="s">
        <v>162</v>
      </c>
      <c r="D112" s="172" t="s">
        <v>118</v>
      </c>
      <c r="E112" s="173" t="s">
        <v>163</v>
      </c>
      <c r="F112" s="174" t="s">
        <v>164</v>
      </c>
      <c r="G112" s="175" t="s">
        <v>165</v>
      </c>
      <c r="H112" s="176">
        <v>12</v>
      </c>
      <c r="I112" s="177"/>
      <c r="J112" s="178">
        <f>ROUND(I112*H112,2)</f>
        <v>0</v>
      </c>
      <c r="K112" s="174" t="s">
        <v>122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3.6900000000000002E-2</v>
      </c>
      <c r="R112" s="181">
        <f>Q112*H112</f>
        <v>0.44280000000000003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123</v>
      </c>
      <c r="AT112" s="183" t="s">
        <v>118</v>
      </c>
      <c r="AU112" s="183" t="s">
        <v>82</v>
      </c>
      <c r="AY112" s="16" t="s">
        <v>116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123</v>
      </c>
      <c r="BM112" s="183" t="s">
        <v>166</v>
      </c>
    </row>
    <row r="113" spans="1:65" s="2" customFormat="1" ht="29.25">
      <c r="A113" s="33"/>
      <c r="B113" s="34"/>
      <c r="C113" s="35"/>
      <c r="D113" s="185" t="s">
        <v>125</v>
      </c>
      <c r="E113" s="35"/>
      <c r="F113" s="186" t="s">
        <v>167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125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127</v>
      </c>
      <c r="E114" s="35"/>
      <c r="F114" s="191" t="s">
        <v>168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127</v>
      </c>
      <c r="AU114" s="16" t="s">
        <v>82</v>
      </c>
    </row>
    <row r="115" spans="1:65" s="13" customFormat="1" ht="11.25">
      <c r="B115" s="192"/>
      <c r="C115" s="193"/>
      <c r="D115" s="185" t="s">
        <v>129</v>
      </c>
      <c r="E115" s="194" t="s">
        <v>19</v>
      </c>
      <c r="F115" s="195" t="s">
        <v>169</v>
      </c>
      <c r="G115" s="193"/>
      <c r="H115" s="196">
        <v>12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129</v>
      </c>
      <c r="AU115" s="202" t="s">
        <v>82</v>
      </c>
      <c r="AV115" s="13" t="s">
        <v>82</v>
      </c>
      <c r="AW115" s="13" t="s">
        <v>33</v>
      </c>
      <c r="AX115" s="13" t="s">
        <v>79</v>
      </c>
      <c r="AY115" s="202" t="s">
        <v>116</v>
      </c>
    </row>
    <row r="116" spans="1:65" s="2" customFormat="1" ht="16.5" customHeight="1">
      <c r="A116" s="33"/>
      <c r="B116" s="34"/>
      <c r="C116" s="172" t="s">
        <v>170</v>
      </c>
      <c r="D116" s="172" t="s">
        <v>118</v>
      </c>
      <c r="E116" s="173" t="s">
        <v>171</v>
      </c>
      <c r="F116" s="174" t="s">
        <v>172</v>
      </c>
      <c r="G116" s="175" t="s">
        <v>121</v>
      </c>
      <c r="H116" s="176">
        <v>383.5</v>
      </c>
      <c r="I116" s="177"/>
      <c r="J116" s="178">
        <f>ROUND(I116*H116,2)</f>
        <v>0</v>
      </c>
      <c r="K116" s="174" t="s">
        <v>122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123</v>
      </c>
      <c r="AT116" s="183" t="s">
        <v>118</v>
      </c>
      <c r="AU116" s="183" t="s">
        <v>82</v>
      </c>
      <c r="AY116" s="16" t="s">
        <v>116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123</v>
      </c>
      <c r="BM116" s="183" t="s">
        <v>173</v>
      </c>
    </row>
    <row r="117" spans="1:65" s="2" customFormat="1" ht="11.25">
      <c r="A117" s="33"/>
      <c r="B117" s="34"/>
      <c r="C117" s="35"/>
      <c r="D117" s="185" t="s">
        <v>125</v>
      </c>
      <c r="E117" s="35"/>
      <c r="F117" s="186" t="s">
        <v>174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125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127</v>
      </c>
      <c r="E118" s="35"/>
      <c r="F118" s="191" t="s">
        <v>175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127</v>
      </c>
      <c r="AU118" s="16" t="s">
        <v>82</v>
      </c>
    </row>
    <row r="119" spans="1:65" s="13" customFormat="1" ht="11.25">
      <c r="B119" s="192"/>
      <c r="C119" s="193"/>
      <c r="D119" s="185" t="s">
        <v>129</v>
      </c>
      <c r="E119" s="194" t="s">
        <v>19</v>
      </c>
      <c r="F119" s="195" t="s">
        <v>176</v>
      </c>
      <c r="G119" s="193"/>
      <c r="H119" s="196">
        <v>383.5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129</v>
      </c>
      <c r="AU119" s="202" t="s">
        <v>82</v>
      </c>
      <c r="AV119" s="13" t="s">
        <v>82</v>
      </c>
      <c r="AW119" s="13" t="s">
        <v>33</v>
      </c>
      <c r="AX119" s="13" t="s">
        <v>79</v>
      </c>
      <c r="AY119" s="202" t="s">
        <v>116</v>
      </c>
    </row>
    <row r="120" spans="1:65" s="2" customFormat="1" ht="21.75" customHeight="1">
      <c r="A120" s="33"/>
      <c r="B120" s="34"/>
      <c r="C120" s="172" t="s">
        <v>177</v>
      </c>
      <c r="D120" s="172" t="s">
        <v>118</v>
      </c>
      <c r="E120" s="173" t="s">
        <v>178</v>
      </c>
      <c r="F120" s="174" t="s">
        <v>179</v>
      </c>
      <c r="G120" s="175" t="s">
        <v>180</v>
      </c>
      <c r="H120" s="176">
        <v>278.3</v>
      </c>
      <c r="I120" s="177"/>
      <c r="J120" s="178">
        <f>ROUND(I120*H120,2)</f>
        <v>0</v>
      </c>
      <c r="K120" s="174" t="s">
        <v>122</v>
      </c>
      <c r="L120" s="38"/>
      <c r="M120" s="179" t="s">
        <v>19</v>
      </c>
      <c r="N120" s="180" t="s">
        <v>42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123</v>
      </c>
      <c r="AT120" s="183" t="s">
        <v>118</v>
      </c>
      <c r="AU120" s="183" t="s">
        <v>82</v>
      </c>
      <c r="AY120" s="16" t="s">
        <v>116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123</v>
      </c>
      <c r="BM120" s="183" t="s">
        <v>181</v>
      </c>
    </row>
    <row r="121" spans="1:65" s="2" customFormat="1" ht="11.25">
      <c r="A121" s="33"/>
      <c r="B121" s="34"/>
      <c r="C121" s="35"/>
      <c r="D121" s="185" t="s">
        <v>125</v>
      </c>
      <c r="E121" s="35"/>
      <c r="F121" s="186" t="s">
        <v>182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125</v>
      </c>
      <c r="AU121" s="16" t="s">
        <v>82</v>
      </c>
    </row>
    <row r="122" spans="1:65" s="2" customFormat="1" ht="11.25">
      <c r="A122" s="33"/>
      <c r="B122" s="34"/>
      <c r="C122" s="35"/>
      <c r="D122" s="190" t="s">
        <v>127</v>
      </c>
      <c r="E122" s="35"/>
      <c r="F122" s="191" t="s">
        <v>183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127</v>
      </c>
      <c r="AU122" s="16" t="s">
        <v>82</v>
      </c>
    </row>
    <row r="123" spans="1:65" s="13" customFormat="1" ht="11.25">
      <c r="B123" s="192"/>
      <c r="C123" s="193"/>
      <c r="D123" s="185" t="s">
        <v>129</v>
      </c>
      <c r="E123" s="194" t="s">
        <v>19</v>
      </c>
      <c r="F123" s="195" t="s">
        <v>184</v>
      </c>
      <c r="G123" s="193"/>
      <c r="H123" s="196">
        <v>278.3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129</v>
      </c>
      <c r="AU123" s="202" t="s">
        <v>82</v>
      </c>
      <c r="AV123" s="13" t="s">
        <v>82</v>
      </c>
      <c r="AW123" s="13" t="s">
        <v>33</v>
      </c>
      <c r="AX123" s="13" t="s">
        <v>79</v>
      </c>
      <c r="AY123" s="202" t="s">
        <v>116</v>
      </c>
    </row>
    <row r="124" spans="1:65" s="2" customFormat="1" ht="16.5" customHeight="1">
      <c r="A124" s="33"/>
      <c r="B124" s="34"/>
      <c r="C124" s="172" t="s">
        <v>185</v>
      </c>
      <c r="D124" s="172" t="s">
        <v>118</v>
      </c>
      <c r="E124" s="173" t="s">
        <v>186</v>
      </c>
      <c r="F124" s="174" t="s">
        <v>187</v>
      </c>
      <c r="G124" s="175" t="s">
        <v>121</v>
      </c>
      <c r="H124" s="176">
        <v>0.1</v>
      </c>
      <c r="I124" s="177"/>
      <c r="J124" s="178">
        <f>ROUND(I124*H124,2)</f>
        <v>0</v>
      </c>
      <c r="K124" s="174" t="s">
        <v>122</v>
      </c>
      <c r="L124" s="38"/>
      <c r="M124" s="179" t="s">
        <v>19</v>
      </c>
      <c r="N124" s="180" t="s">
        <v>42</v>
      </c>
      <c r="O124" s="63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123</v>
      </c>
      <c r="AT124" s="183" t="s">
        <v>118</v>
      </c>
      <c r="AU124" s="183" t="s">
        <v>82</v>
      </c>
      <c r="AY124" s="16" t="s">
        <v>116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79</v>
      </c>
      <c r="BK124" s="184">
        <f>ROUND(I124*H124,2)</f>
        <v>0</v>
      </c>
      <c r="BL124" s="16" t="s">
        <v>123</v>
      </c>
      <c r="BM124" s="183" t="s">
        <v>188</v>
      </c>
    </row>
    <row r="125" spans="1:65" s="2" customFormat="1" ht="11.25">
      <c r="A125" s="33"/>
      <c r="B125" s="34"/>
      <c r="C125" s="35"/>
      <c r="D125" s="185" t="s">
        <v>125</v>
      </c>
      <c r="E125" s="35"/>
      <c r="F125" s="186" t="s">
        <v>189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125</v>
      </c>
      <c r="AU125" s="16" t="s">
        <v>82</v>
      </c>
    </row>
    <row r="126" spans="1:65" s="2" customFormat="1" ht="11.25">
      <c r="A126" s="33"/>
      <c r="B126" s="34"/>
      <c r="C126" s="35"/>
      <c r="D126" s="190" t="s">
        <v>127</v>
      </c>
      <c r="E126" s="35"/>
      <c r="F126" s="191" t="s">
        <v>190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127</v>
      </c>
      <c r="AU126" s="16" t="s">
        <v>82</v>
      </c>
    </row>
    <row r="127" spans="1:65" s="2" customFormat="1" ht="29.25">
      <c r="A127" s="33"/>
      <c r="B127" s="34"/>
      <c r="C127" s="35"/>
      <c r="D127" s="185" t="s">
        <v>144</v>
      </c>
      <c r="E127" s="35"/>
      <c r="F127" s="203" t="s">
        <v>191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82</v>
      </c>
    </row>
    <row r="128" spans="1:65" s="13" customFormat="1" ht="11.25">
      <c r="B128" s="192"/>
      <c r="C128" s="193"/>
      <c r="D128" s="185" t="s">
        <v>129</v>
      </c>
      <c r="E128" s="194" t="s">
        <v>19</v>
      </c>
      <c r="F128" s="195" t="s">
        <v>157</v>
      </c>
      <c r="G128" s="193"/>
      <c r="H128" s="196">
        <v>0.1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129</v>
      </c>
      <c r="AU128" s="202" t="s">
        <v>82</v>
      </c>
      <c r="AV128" s="13" t="s">
        <v>82</v>
      </c>
      <c r="AW128" s="13" t="s">
        <v>33</v>
      </c>
      <c r="AX128" s="13" t="s">
        <v>79</v>
      </c>
      <c r="AY128" s="202" t="s">
        <v>116</v>
      </c>
    </row>
    <row r="129" spans="1:65" s="2" customFormat="1" ht="16.5" customHeight="1">
      <c r="A129" s="33"/>
      <c r="B129" s="34"/>
      <c r="C129" s="172" t="s">
        <v>192</v>
      </c>
      <c r="D129" s="172" t="s">
        <v>118</v>
      </c>
      <c r="E129" s="173" t="s">
        <v>193</v>
      </c>
      <c r="F129" s="174" t="s">
        <v>194</v>
      </c>
      <c r="G129" s="175" t="s">
        <v>180</v>
      </c>
      <c r="H129" s="176">
        <v>38.72</v>
      </c>
      <c r="I129" s="177"/>
      <c r="J129" s="178">
        <f>ROUND(I129*H129,2)</f>
        <v>0</v>
      </c>
      <c r="K129" s="174" t="s">
        <v>122</v>
      </c>
      <c r="L129" s="38"/>
      <c r="M129" s="179" t="s">
        <v>19</v>
      </c>
      <c r="N129" s="180" t="s">
        <v>42</v>
      </c>
      <c r="O129" s="63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123</v>
      </c>
      <c r="AT129" s="183" t="s">
        <v>118</v>
      </c>
      <c r="AU129" s="183" t="s">
        <v>82</v>
      </c>
      <c r="AY129" s="16" t="s">
        <v>116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79</v>
      </c>
      <c r="BK129" s="184">
        <f>ROUND(I129*H129,2)</f>
        <v>0</v>
      </c>
      <c r="BL129" s="16" t="s">
        <v>123</v>
      </c>
      <c r="BM129" s="183" t="s">
        <v>195</v>
      </c>
    </row>
    <row r="130" spans="1:65" s="2" customFormat="1" ht="11.25">
      <c r="A130" s="33"/>
      <c r="B130" s="34"/>
      <c r="C130" s="35"/>
      <c r="D130" s="185" t="s">
        <v>125</v>
      </c>
      <c r="E130" s="35"/>
      <c r="F130" s="186" t="s">
        <v>196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125</v>
      </c>
      <c r="AU130" s="16" t="s">
        <v>82</v>
      </c>
    </row>
    <row r="131" spans="1:65" s="2" customFormat="1" ht="11.25">
      <c r="A131" s="33"/>
      <c r="B131" s="34"/>
      <c r="C131" s="35"/>
      <c r="D131" s="190" t="s">
        <v>127</v>
      </c>
      <c r="E131" s="35"/>
      <c r="F131" s="191" t="s">
        <v>197</v>
      </c>
      <c r="G131" s="35"/>
      <c r="H131" s="35"/>
      <c r="I131" s="187"/>
      <c r="J131" s="35"/>
      <c r="K131" s="35"/>
      <c r="L131" s="38"/>
      <c r="M131" s="188"/>
      <c r="N131" s="189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127</v>
      </c>
      <c r="AU131" s="16" t="s">
        <v>82</v>
      </c>
    </row>
    <row r="132" spans="1:65" s="13" customFormat="1" ht="11.25">
      <c r="B132" s="192"/>
      <c r="C132" s="193"/>
      <c r="D132" s="185" t="s">
        <v>129</v>
      </c>
      <c r="E132" s="194" t="s">
        <v>19</v>
      </c>
      <c r="F132" s="195" t="s">
        <v>198</v>
      </c>
      <c r="G132" s="193"/>
      <c r="H132" s="196">
        <v>38.72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129</v>
      </c>
      <c r="AU132" s="202" t="s">
        <v>82</v>
      </c>
      <c r="AV132" s="13" t="s">
        <v>82</v>
      </c>
      <c r="AW132" s="13" t="s">
        <v>33</v>
      </c>
      <c r="AX132" s="13" t="s">
        <v>79</v>
      </c>
      <c r="AY132" s="202" t="s">
        <v>116</v>
      </c>
    </row>
    <row r="133" spans="1:65" s="2" customFormat="1" ht="16.5" customHeight="1">
      <c r="A133" s="33"/>
      <c r="B133" s="34"/>
      <c r="C133" s="172" t="s">
        <v>199</v>
      </c>
      <c r="D133" s="172" t="s">
        <v>118</v>
      </c>
      <c r="E133" s="173" t="s">
        <v>200</v>
      </c>
      <c r="F133" s="174" t="s">
        <v>201</v>
      </c>
      <c r="G133" s="175" t="s">
        <v>180</v>
      </c>
      <c r="H133" s="176">
        <v>5.4390000000000001</v>
      </c>
      <c r="I133" s="177"/>
      <c r="J133" s="178">
        <f>ROUND(I133*H133,2)</f>
        <v>0</v>
      </c>
      <c r="K133" s="174" t="s">
        <v>122</v>
      </c>
      <c r="L133" s="38"/>
      <c r="M133" s="179" t="s">
        <v>19</v>
      </c>
      <c r="N133" s="180" t="s">
        <v>42</v>
      </c>
      <c r="O133" s="63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123</v>
      </c>
      <c r="AT133" s="183" t="s">
        <v>118</v>
      </c>
      <c r="AU133" s="183" t="s">
        <v>82</v>
      </c>
      <c r="AY133" s="16" t="s">
        <v>116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79</v>
      </c>
      <c r="BK133" s="184">
        <f>ROUND(I133*H133,2)</f>
        <v>0</v>
      </c>
      <c r="BL133" s="16" t="s">
        <v>123</v>
      </c>
      <c r="BM133" s="183" t="s">
        <v>202</v>
      </c>
    </row>
    <row r="134" spans="1:65" s="2" customFormat="1" ht="19.5">
      <c r="A134" s="33"/>
      <c r="B134" s="34"/>
      <c r="C134" s="35"/>
      <c r="D134" s="185" t="s">
        <v>125</v>
      </c>
      <c r="E134" s="35"/>
      <c r="F134" s="186" t="s">
        <v>203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125</v>
      </c>
      <c r="AU134" s="16" t="s">
        <v>82</v>
      </c>
    </row>
    <row r="135" spans="1:65" s="2" customFormat="1" ht="11.25">
      <c r="A135" s="33"/>
      <c r="B135" s="34"/>
      <c r="C135" s="35"/>
      <c r="D135" s="190" t="s">
        <v>127</v>
      </c>
      <c r="E135" s="35"/>
      <c r="F135" s="191" t="s">
        <v>204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82</v>
      </c>
    </row>
    <row r="136" spans="1:65" s="13" customFormat="1" ht="11.25">
      <c r="B136" s="192"/>
      <c r="C136" s="193"/>
      <c r="D136" s="185" t="s">
        <v>129</v>
      </c>
      <c r="E136" s="194" t="s">
        <v>19</v>
      </c>
      <c r="F136" s="195" t="s">
        <v>205</v>
      </c>
      <c r="G136" s="193"/>
      <c r="H136" s="196">
        <v>5.4390000000000001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129</v>
      </c>
      <c r="AU136" s="202" t="s">
        <v>82</v>
      </c>
      <c r="AV136" s="13" t="s">
        <v>82</v>
      </c>
      <c r="AW136" s="13" t="s">
        <v>33</v>
      </c>
      <c r="AX136" s="13" t="s">
        <v>79</v>
      </c>
      <c r="AY136" s="202" t="s">
        <v>116</v>
      </c>
    </row>
    <row r="137" spans="1:65" s="2" customFormat="1" ht="21.75" customHeight="1">
      <c r="A137" s="33"/>
      <c r="B137" s="34"/>
      <c r="C137" s="172" t="s">
        <v>206</v>
      </c>
      <c r="D137" s="172" t="s">
        <v>118</v>
      </c>
      <c r="E137" s="173" t="s">
        <v>207</v>
      </c>
      <c r="F137" s="174" t="s">
        <v>208</v>
      </c>
      <c r="G137" s="175" t="s">
        <v>180</v>
      </c>
      <c r="H137" s="176">
        <v>25.41</v>
      </c>
      <c r="I137" s="177"/>
      <c r="J137" s="178">
        <f>ROUND(I137*H137,2)</f>
        <v>0</v>
      </c>
      <c r="K137" s="174" t="s">
        <v>122</v>
      </c>
      <c r="L137" s="38"/>
      <c r="M137" s="179" t="s">
        <v>19</v>
      </c>
      <c r="N137" s="180" t="s">
        <v>42</v>
      </c>
      <c r="O137" s="63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123</v>
      </c>
      <c r="AT137" s="183" t="s">
        <v>118</v>
      </c>
      <c r="AU137" s="183" t="s">
        <v>82</v>
      </c>
      <c r="AY137" s="16" t="s">
        <v>116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79</v>
      </c>
      <c r="BK137" s="184">
        <f>ROUND(I137*H137,2)</f>
        <v>0</v>
      </c>
      <c r="BL137" s="16" t="s">
        <v>123</v>
      </c>
      <c r="BM137" s="183" t="s">
        <v>209</v>
      </c>
    </row>
    <row r="138" spans="1:65" s="2" customFormat="1" ht="19.5">
      <c r="A138" s="33"/>
      <c r="B138" s="34"/>
      <c r="C138" s="35"/>
      <c r="D138" s="185" t="s">
        <v>125</v>
      </c>
      <c r="E138" s="35"/>
      <c r="F138" s="186" t="s">
        <v>210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125</v>
      </c>
      <c r="AU138" s="16" t="s">
        <v>82</v>
      </c>
    </row>
    <row r="139" spans="1:65" s="2" customFormat="1" ht="11.25">
      <c r="A139" s="33"/>
      <c r="B139" s="34"/>
      <c r="C139" s="35"/>
      <c r="D139" s="190" t="s">
        <v>127</v>
      </c>
      <c r="E139" s="35"/>
      <c r="F139" s="191" t="s">
        <v>211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127</v>
      </c>
      <c r="AU139" s="16" t="s">
        <v>82</v>
      </c>
    </row>
    <row r="140" spans="1:65" s="13" customFormat="1" ht="11.25">
      <c r="B140" s="192"/>
      <c r="C140" s="193"/>
      <c r="D140" s="185" t="s">
        <v>129</v>
      </c>
      <c r="E140" s="194" t="s">
        <v>19</v>
      </c>
      <c r="F140" s="195" t="s">
        <v>212</v>
      </c>
      <c r="G140" s="193"/>
      <c r="H140" s="196">
        <v>13.2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129</v>
      </c>
      <c r="AU140" s="202" t="s">
        <v>82</v>
      </c>
      <c r="AV140" s="13" t="s">
        <v>82</v>
      </c>
      <c r="AW140" s="13" t="s">
        <v>33</v>
      </c>
      <c r="AX140" s="13" t="s">
        <v>71</v>
      </c>
      <c r="AY140" s="202" t="s">
        <v>116</v>
      </c>
    </row>
    <row r="141" spans="1:65" s="13" customFormat="1" ht="11.25">
      <c r="B141" s="192"/>
      <c r="C141" s="193"/>
      <c r="D141" s="185" t="s">
        <v>129</v>
      </c>
      <c r="E141" s="194" t="s">
        <v>19</v>
      </c>
      <c r="F141" s="195" t="s">
        <v>213</v>
      </c>
      <c r="G141" s="193"/>
      <c r="H141" s="196">
        <v>2.97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129</v>
      </c>
      <c r="AU141" s="202" t="s">
        <v>82</v>
      </c>
      <c r="AV141" s="13" t="s">
        <v>82</v>
      </c>
      <c r="AW141" s="13" t="s">
        <v>33</v>
      </c>
      <c r="AX141" s="13" t="s">
        <v>71</v>
      </c>
      <c r="AY141" s="202" t="s">
        <v>116</v>
      </c>
    </row>
    <row r="142" spans="1:65" s="13" customFormat="1" ht="11.25">
      <c r="B142" s="192"/>
      <c r="C142" s="193"/>
      <c r="D142" s="185" t="s">
        <v>129</v>
      </c>
      <c r="E142" s="194" t="s">
        <v>19</v>
      </c>
      <c r="F142" s="195" t="s">
        <v>214</v>
      </c>
      <c r="G142" s="193"/>
      <c r="H142" s="196">
        <v>9.24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129</v>
      </c>
      <c r="AU142" s="202" t="s">
        <v>82</v>
      </c>
      <c r="AV142" s="13" t="s">
        <v>82</v>
      </c>
      <c r="AW142" s="13" t="s">
        <v>33</v>
      </c>
      <c r="AX142" s="13" t="s">
        <v>71</v>
      </c>
      <c r="AY142" s="202" t="s">
        <v>116</v>
      </c>
    </row>
    <row r="143" spans="1:65" s="2" customFormat="1" ht="16.5" customHeight="1">
      <c r="A143" s="33"/>
      <c r="B143" s="34"/>
      <c r="C143" s="172" t="s">
        <v>215</v>
      </c>
      <c r="D143" s="172" t="s">
        <v>118</v>
      </c>
      <c r="E143" s="173" t="s">
        <v>216</v>
      </c>
      <c r="F143" s="174" t="s">
        <v>217</v>
      </c>
      <c r="G143" s="175" t="s">
        <v>180</v>
      </c>
      <c r="H143" s="176">
        <v>13.2</v>
      </c>
      <c r="I143" s="177"/>
      <c r="J143" s="178">
        <f>ROUND(I143*H143,2)</f>
        <v>0</v>
      </c>
      <c r="K143" s="174" t="s">
        <v>122</v>
      </c>
      <c r="L143" s="38"/>
      <c r="M143" s="179" t="s">
        <v>19</v>
      </c>
      <c r="N143" s="180" t="s">
        <v>42</v>
      </c>
      <c r="O143" s="63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123</v>
      </c>
      <c r="AT143" s="183" t="s">
        <v>118</v>
      </c>
      <c r="AU143" s="183" t="s">
        <v>82</v>
      </c>
      <c r="AY143" s="16" t="s">
        <v>116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79</v>
      </c>
      <c r="BK143" s="184">
        <f>ROUND(I143*H143,2)</f>
        <v>0</v>
      </c>
      <c r="BL143" s="16" t="s">
        <v>123</v>
      </c>
      <c r="BM143" s="183" t="s">
        <v>218</v>
      </c>
    </row>
    <row r="144" spans="1:65" s="2" customFormat="1" ht="19.5">
      <c r="A144" s="33"/>
      <c r="B144" s="34"/>
      <c r="C144" s="35"/>
      <c r="D144" s="185" t="s">
        <v>125</v>
      </c>
      <c r="E144" s="35"/>
      <c r="F144" s="186" t="s">
        <v>219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125</v>
      </c>
      <c r="AU144" s="16" t="s">
        <v>82</v>
      </c>
    </row>
    <row r="145" spans="1:65" s="2" customFormat="1" ht="11.25">
      <c r="A145" s="33"/>
      <c r="B145" s="34"/>
      <c r="C145" s="35"/>
      <c r="D145" s="190" t="s">
        <v>127</v>
      </c>
      <c r="E145" s="35"/>
      <c r="F145" s="191" t="s">
        <v>220</v>
      </c>
      <c r="G145" s="35"/>
      <c r="H145" s="35"/>
      <c r="I145" s="187"/>
      <c r="J145" s="35"/>
      <c r="K145" s="35"/>
      <c r="L145" s="38"/>
      <c r="M145" s="188"/>
      <c r="N145" s="189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127</v>
      </c>
      <c r="AU145" s="16" t="s">
        <v>82</v>
      </c>
    </row>
    <row r="146" spans="1:65" s="13" customFormat="1" ht="11.25">
      <c r="B146" s="192"/>
      <c r="C146" s="193"/>
      <c r="D146" s="185" t="s">
        <v>129</v>
      </c>
      <c r="E146" s="194" t="s">
        <v>19</v>
      </c>
      <c r="F146" s="195" t="s">
        <v>212</v>
      </c>
      <c r="G146" s="193"/>
      <c r="H146" s="196">
        <v>13.2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129</v>
      </c>
      <c r="AU146" s="202" t="s">
        <v>82</v>
      </c>
      <c r="AV146" s="13" t="s">
        <v>82</v>
      </c>
      <c r="AW146" s="13" t="s">
        <v>33</v>
      </c>
      <c r="AX146" s="13" t="s">
        <v>79</v>
      </c>
      <c r="AY146" s="202" t="s">
        <v>116</v>
      </c>
    </row>
    <row r="147" spans="1:65" s="2" customFormat="1" ht="16.5" customHeight="1">
      <c r="A147" s="33"/>
      <c r="B147" s="34"/>
      <c r="C147" s="172" t="s">
        <v>8</v>
      </c>
      <c r="D147" s="172" t="s">
        <v>118</v>
      </c>
      <c r="E147" s="173" t="s">
        <v>221</v>
      </c>
      <c r="F147" s="174" t="s">
        <v>222</v>
      </c>
      <c r="G147" s="175" t="s">
        <v>133</v>
      </c>
      <c r="H147" s="176">
        <v>1</v>
      </c>
      <c r="I147" s="177"/>
      <c r="J147" s="178">
        <f>ROUND(I147*H147,2)</f>
        <v>0</v>
      </c>
      <c r="K147" s="174" t="s">
        <v>122</v>
      </c>
      <c r="L147" s="38"/>
      <c r="M147" s="179" t="s">
        <v>19</v>
      </c>
      <c r="N147" s="180" t="s">
        <v>42</v>
      </c>
      <c r="O147" s="63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3" t="s">
        <v>123</v>
      </c>
      <c r="AT147" s="183" t="s">
        <v>118</v>
      </c>
      <c r="AU147" s="183" t="s">
        <v>82</v>
      </c>
      <c r="AY147" s="16" t="s">
        <v>116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79</v>
      </c>
      <c r="BK147" s="184">
        <f>ROUND(I147*H147,2)</f>
        <v>0</v>
      </c>
      <c r="BL147" s="16" t="s">
        <v>123</v>
      </c>
      <c r="BM147" s="183" t="s">
        <v>223</v>
      </c>
    </row>
    <row r="148" spans="1:65" s="2" customFormat="1" ht="19.5">
      <c r="A148" s="33"/>
      <c r="B148" s="34"/>
      <c r="C148" s="35"/>
      <c r="D148" s="185" t="s">
        <v>125</v>
      </c>
      <c r="E148" s="35"/>
      <c r="F148" s="186" t="s">
        <v>224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125</v>
      </c>
      <c r="AU148" s="16" t="s">
        <v>82</v>
      </c>
    </row>
    <row r="149" spans="1:65" s="2" customFormat="1" ht="11.25">
      <c r="A149" s="33"/>
      <c r="B149" s="34"/>
      <c r="C149" s="35"/>
      <c r="D149" s="190" t="s">
        <v>127</v>
      </c>
      <c r="E149" s="35"/>
      <c r="F149" s="191" t="s">
        <v>225</v>
      </c>
      <c r="G149" s="35"/>
      <c r="H149" s="35"/>
      <c r="I149" s="187"/>
      <c r="J149" s="35"/>
      <c r="K149" s="35"/>
      <c r="L149" s="38"/>
      <c r="M149" s="188"/>
      <c r="N149" s="189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127</v>
      </c>
      <c r="AU149" s="16" t="s">
        <v>82</v>
      </c>
    </row>
    <row r="150" spans="1:65" s="2" customFormat="1" ht="21.75" customHeight="1">
      <c r="A150" s="33"/>
      <c r="B150" s="34"/>
      <c r="C150" s="172" t="s">
        <v>226</v>
      </c>
      <c r="D150" s="172" t="s">
        <v>118</v>
      </c>
      <c r="E150" s="173" t="s">
        <v>227</v>
      </c>
      <c r="F150" s="174" t="s">
        <v>228</v>
      </c>
      <c r="G150" s="175" t="s">
        <v>133</v>
      </c>
      <c r="H150" s="176">
        <v>1</v>
      </c>
      <c r="I150" s="177"/>
      <c r="J150" s="178">
        <f>ROUND(I150*H150,2)</f>
        <v>0</v>
      </c>
      <c r="K150" s="174" t="s">
        <v>122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123</v>
      </c>
      <c r="AT150" s="183" t="s">
        <v>118</v>
      </c>
      <c r="AU150" s="183" t="s">
        <v>82</v>
      </c>
      <c r="AY150" s="16" t="s">
        <v>116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123</v>
      </c>
      <c r="BM150" s="183" t="s">
        <v>229</v>
      </c>
    </row>
    <row r="151" spans="1:65" s="2" customFormat="1" ht="19.5">
      <c r="A151" s="33"/>
      <c r="B151" s="34"/>
      <c r="C151" s="35"/>
      <c r="D151" s="185" t="s">
        <v>125</v>
      </c>
      <c r="E151" s="35"/>
      <c r="F151" s="186" t="s">
        <v>230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125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127</v>
      </c>
      <c r="E152" s="35"/>
      <c r="F152" s="191" t="s">
        <v>231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127</v>
      </c>
      <c r="AU152" s="16" t="s">
        <v>82</v>
      </c>
    </row>
    <row r="153" spans="1:65" s="2" customFormat="1" ht="19.5">
      <c r="A153" s="33"/>
      <c r="B153" s="34"/>
      <c r="C153" s="35"/>
      <c r="D153" s="185" t="s">
        <v>144</v>
      </c>
      <c r="E153" s="35"/>
      <c r="F153" s="203" t="s">
        <v>145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144</v>
      </c>
      <c r="AU153" s="16" t="s">
        <v>82</v>
      </c>
    </row>
    <row r="154" spans="1:65" s="2" customFormat="1" ht="21.75" customHeight="1">
      <c r="A154" s="33"/>
      <c r="B154" s="34"/>
      <c r="C154" s="172" t="s">
        <v>232</v>
      </c>
      <c r="D154" s="172" t="s">
        <v>118</v>
      </c>
      <c r="E154" s="173" t="s">
        <v>233</v>
      </c>
      <c r="F154" s="174" t="s">
        <v>234</v>
      </c>
      <c r="G154" s="175" t="s">
        <v>180</v>
      </c>
      <c r="H154" s="176">
        <v>296.3</v>
      </c>
      <c r="I154" s="177"/>
      <c r="J154" s="178">
        <f>ROUND(I154*H154,2)</f>
        <v>0</v>
      </c>
      <c r="K154" s="174" t="s">
        <v>122</v>
      </c>
      <c r="L154" s="38"/>
      <c r="M154" s="179" t="s">
        <v>19</v>
      </c>
      <c r="N154" s="180" t="s">
        <v>42</v>
      </c>
      <c r="O154" s="63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123</v>
      </c>
      <c r="AT154" s="183" t="s">
        <v>118</v>
      </c>
      <c r="AU154" s="183" t="s">
        <v>82</v>
      </c>
      <c r="AY154" s="16" t="s">
        <v>116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79</v>
      </c>
      <c r="BK154" s="184">
        <f>ROUND(I154*H154,2)</f>
        <v>0</v>
      </c>
      <c r="BL154" s="16" t="s">
        <v>123</v>
      </c>
      <c r="BM154" s="183" t="s">
        <v>235</v>
      </c>
    </row>
    <row r="155" spans="1:65" s="2" customFormat="1" ht="19.5">
      <c r="A155" s="33"/>
      <c r="B155" s="34"/>
      <c r="C155" s="35"/>
      <c r="D155" s="185" t="s">
        <v>125</v>
      </c>
      <c r="E155" s="35"/>
      <c r="F155" s="186" t="s">
        <v>236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125</v>
      </c>
      <c r="AU155" s="16" t="s">
        <v>82</v>
      </c>
    </row>
    <row r="156" spans="1:65" s="2" customFormat="1" ht="11.25">
      <c r="A156" s="33"/>
      <c r="B156" s="34"/>
      <c r="C156" s="35"/>
      <c r="D156" s="190" t="s">
        <v>127</v>
      </c>
      <c r="E156" s="35"/>
      <c r="F156" s="191" t="s">
        <v>237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127</v>
      </c>
      <c r="AU156" s="16" t="s">
        <v>82</v>
      </c>
    </row>
    <row r="157" spans="1:65" s="13" customFormat="1" ht="11.25">
      <c r="B157" s="192"/>
      <c r="C157" s="193"/>
      <c r="D157" s="185" t="s">
        <v>129</v>
      </c>
      <c r="E157" s="194" t="s">
        <v>19</v>
      </c>
      <c r="F157" s="195" t="s">
        <v>238</v>
      </c>
      <c r="G157" s="193"/>
      <c r="H157" s="196">
        <v>296.3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129</v>
      </c>
      <c r="AU157" s="202" t="s">
        <v>82</v>
      </c>
      <c r="AV157" s="13" t="s">
        <v>82</v>
      </c>
      <c r="AW157" s="13" t="s">
        <v>33</v>
      </c>
      <c r="AX157" s="13" t="s">
        <v>79</v>
      </c>
      <c r="AY157" s="202" t="s">
        <v>116</v>
      </c>
    </row>
    <row r="158" spans="1:65" s="2" customFormat="1" ht="24.2" customHeight="1">
      <c r="A158" s="33"/>
      <c r="B158" s="34"/>
      <c r="C158" s="172" t="s">
        <v>239</v>
      </c>
      <c r="D158" s="172" t="s">
        <v>118</v>
      </c>
      <c r="E158" s="173" t="s">
        <v>240</v>
      </c>
      <c r="F158" s="174" t="s">
        <v>241</v>
      </c>
      <c r="G158" s="175" t="s">
        <v>180</v>
      </c>
      <c r="H158" s="176">
        <v>3851.9</v>
      </c>
      <c r="I158" s="177"/>
      <c r="J158" s="178">
        <f>ROUND(I158*H158,2)</f>
        <v>0</v>
      </c>
      <c r="K158" s="174" t="s">
        <v>122</v>
      </c>
      <c r="L158" s="38"/>
      <c r="M158" s="179" t="s">
        <v>19</v>
      </c>
      <c r="N158" s="180" t="s">
        <v>42</v>
      </c>
      <c r="O158" s="63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3" t="s">
        <v>123</v>
      </c>
      <c r="AT158" s="183" t="s">
        <v>118</v>
      </c>
      <c r="AU158" s="183" t="s">
        <v>82</v>
      </c>
      <c r="AY158" s="16" t="s">
        <v>116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79</v>
      </c>
      <c r="BK158" s="184">
        <f>ROUND(I158*H158,2)</f>
        <v>0</v>
      </c>
      <c r="BL158" s="16" t="s">
        <v>123</v>
      </c>
      <c r="BM158" s="183" t="s">
        <v>242</v>
      </c>
    </row>
    <row r="159" spans="1:65" s="2" customFormat="1" ht="19.5">
      <c r="A159" s="33"/>
      <c r="B159" s="34"/>
      <c r="C159" s="35"/>
      <c r="D159" s="185" t="s">
        <v>125</v>
      </c>
      <c r="E159" s="35"/>
      <c r="F159" s="186" t="s">
        <v>243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125</v>
      </c>
      <c r="AU159" s="16" t="s">
        <v>82</v>
      </c>
    </row>
    <row r="160" spans="1:65" s="2" customFormat="1" ht="11.25">
      <c r="A160" s="33"/>
      <c r="B160" s="34"/>
      <c r="C160" s="35"/>
      <c r="D160" s="190" t="s">
        <v>127</v>
      </c>
      <c r="E160" s="35"/>
      <c r="F160" s="191" t="s">
        <v>244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127</v>
      </c>
      <c r="AU160" s="16" t="s">
        <v>82</v>
      </c>
    </row>
    <row r="161" spans="1:65" s="13" customFormat="1" ht="11.25">
      <c r="B161" s="192"/>
      <c r="C161" s="193"/>
      <c r="D161" s="185" t="s">
        <v>129</v>
      </c>
      <c r="E161" s="194" t="s">
        <v>19</v>
      </c>
      <c r="F161" s="195" t="s">
        <v>245</v>
      </c>
      <c r="G161" s="193"/>
      <c r="H161" s="196">
        <v>3851.9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129</v>
      </c>
      <c r="AU161" s="202" t="s">
        <v>82</v>
      </c>
      <c r="AV161" s="13" t="s">
        <v>82</v>
      </c>
      <c r="AW161" s="13" t="s">
        <v>33</v>
      </c>
      <c r="AX161" s="13" t="s">
        <v>79</v>
      </c>
      <c r="AY161" s="202" t="s">
        <v>116</v>
      </c>
    </row>
    <row r="162" spans="1:65" s="2" customFormat="1" ht="16.5" customHeight="1">
      <c r="A162" s="33"/>
      <c r="B162" s="34"/>
      <c r="C162" s="172" t="s">
        <v>246</v>
      </c>
      <c r="D162" s="172" t="s">
        <v>118</v>
      </c>
      <c r="E162" s="173" t="s">
        <v>247</v>
      </c>
      <c r="F162" s="174" t="s">
        <v>248</v>
      </c>
      <c r="G162" s="175" t="s">
        <v>180</v>
      </c>
      <c r="H162" s="176">
        <v>12.6</v>
      </c>
      <c r="I162" s="177"/>
      <c r="J162" s="178">
        <f>ROUND(I162*H162,2)</f>
        <v>0</v>
      </c>
      <c r="K162" s="174" t="s">
        <v>122</v>
      </c>
      <c r="L162" s="38"/>
      <c r="M162" s="179" t="s">
        <v>19</v>
      </c>
      <c r="N162" s="180" t="s">
        <v>42</v>
      </c>
      <c r="O162" s="63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3" t="s">
        <v>123</v>
      </c>
      <c r="AT162" s="183" t="s">
        <v>118</v>
      </c>
      <c r="AU162" s="183" t="s">
        <v>82</v>
      </c>
      <c r="AY162" s="16" t="s">
        <v>116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79</v>
      </c>
      <c r="BK162" s="184">
        <f>ROUND(I162*H162,2)</f>
        <v>0</v>
      </c>
      <c r="BL162" s="16" t="s">
        <v>123</v>
      </c>
      <c r="BM162" s="183" t="s">
        <v>249</v>
      </c>
    </row>
    <row r="163" spans="1:65" s="2" customFormat="1" ht="19.5">
      <c r="A163" s="33"/>
      <c r="B163" s="34"/>
      <c r="C163" s="35"/>
      <c r="D163" s="185" t="s">
        <v>125</v>
      </c>
      <c r="E163" s="35"/>
      <c r="F163" s="186" t="s">
        <v>250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125</v>
      </c>
      <c r="AU163" s="16" t="s">
        <v>82</v>
      </c>
    </row>
    <row r="164" spans="1:65" s="2" customFormat="1" ht="11.25">
      <c r="A164" s="33"/>
      <c r="B164" s="34"/>
      <c r="C164" s="35"/>
      <c r="D164" s="190" t="s">
        <v>127</v>
      </c>
      <c r="E164" s="35"/>
      <c r="F164" s="191" t="s">
        <v>251</v>
      </c>
      <c r="G164" s="35"/>
      <c r="H164" s="35"/>
      <c r="I164" s="187"/>
      <c r="J164" s="35"/>
      <c r="K164" s="35"/>
      <c r="L164" s="38"/>
      <c r="M164" s="188"/>
      <c r="N164" s="189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127</v>
      </c>
      <c r="AU164" s="16" t="s">
        <v>82</v>
      </c>
    </row>
    <row r="165" spans="1:65" s="13" customFormat="1" ht="11.25">
      <c r="B165" s="192"/>
      <c r="C165" s="193"/>
      <c r="D165" s="185" t="s">
        <v>129</v>
      </c>
      <c r="E165" s="194" t="s">
        <v>19</v>
      </c>
      <c r="F165" s="195" t="s">
        <v>252</v>
      </c>
      <c r="G165" s="193"/>
      <c r="H165" s="196">
        <v>12.6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129</v>
      </c>
      <c r="AU165" s="202" t="s">
        <v>82</v>
      </c>
      <c r="AV165" s="13" t="s">
        <v>82</v>
      </c>
      <c r="AW165" s="13" t="s">
        <v>33</v>
      </c>
      <c r="AX165" s="13" t="s">
        <v>79</v>
      </c>
      <c r="AY165" s="202" t="s">
        <v>116</v>
      </c>
    </row>
    <row r="166" spans="1:65" s="2" customFormat="1" ht="16.5" customHeight="1">
      <c r="A166" s="33"/>
      <c r="B166" s="34"/>
      <c r="C166" s="172" t="s">
        <v>253</v>
      </c>
      <c r="D166" s="172" t="s">
        <v>118</v>
      </c>
      <c r="E166" s="173" t="s">
        <v>254</v>
      </c>
      <c r="F166" s="174" t="s">
        <v>255</v>
      </c>
      <c r="G166" s="175" t="s">
        <v>180</v>
      </c>
      <c r="H166" s="176">
        <v>23.244</v>
      </c>
      <c r="I166" s="177"/>
      <c r="J166" s="178">
        <f>ROUND(I166*H166,2)</f>
        <v>0</v>
      </c>
      <c r="K166" s="174" t="s">
        <v>122</v>
      </c>
      <c r="L166" s="38"/>
      <c r="M166" s="179" t="s">
        <v>19</v>
      </c>
      <c r="N166" s="180" t="s">
        <v>42</v>
      </c>
      <c r="O166" s="63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3" t="s">
        <v>123</v>
      </c>
      <c r="AT166" s="183" t="s">
        <v>118</v>
      </c>
      <c r="AU166" s="183" t="s">
        <v>82</v>
      </c>
      <c r="AY166" s="16" t="s">
        <v>116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79</v>
      </c>
      <c r="BK166" s="184">
        <f>ROUND(I166*H166,2)</f>
        <v>0</v>
      </c>
      <c r="BL166" s="16" t="s">
        <v>123</v>
      </c>
      <c r="BM166" s="183" t="s">
        <v>256</v>
      </c>
    </row>
    <row r="167" spans="1:65" s="2" customFormat="1" ht="19.5">
      <c r="A167" s="33"/>
      <c r="B167" s="34"/>
      <c r="C167" s="35"/>
      <c r="D167" s="185" t="s">
        <v>125</v>
      </c>
      <c r="E167" s="35"/>
      <c r="F167" s="186" t="s">
        <v>257</v>
      </c>
      <c r="G167" s="35"/>
      <c r="H167" s="35"/>
      <c r="I167" s="187"/>
      <c r="J167" s="35"/>
      <c r="K167" s="35"/>
      <c r="L167" s="38"/>
      <c r="M167" s="188"/>
      <c r="N167" s="189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125</v>
      </c>
      <c r="AU167" s="16" t="s">
        <v>82</v>
      </c>
    </row>
    <row r="168" spans="1:65" s="2" customFormat="1" ht="11.25">
      <c r="A168" s="33"/>
      <c r="B168" s="34"/>
      <c r="C168" s="35"/>
      <c r="D168" s="190" t="s">
        <v>127</v>
      </c>
      <c r="E168" s="35"/>
      <c r="F168" s="191" t="s">
        <v>258</v>
      </c>
      <c r="G168" s="35"/>
      <c r="H168" s="35"/>
      <c r="I168" s="187"/>
      <c r="J168" s="35"/>
      <c r="K168" s="35"/>
      <c r="L168" s="38"/>
      <c r="M168" s="188"/>
      <c r="N168" s="189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127</v>
      </c>
      <c r="AU168" s="16" t="s">
        <v>82</v>
      </c>
    </row>
    <row r="169" spans="1:65" s="13" customFormat="1" ht="11.25">
      <c r="B169" s="192"/>
      <c r="C169" s="193"/>
      <c r="D169" s="185" t="s">
        <v>129</v>
      </c>
      <c r="E169" s="194" t="s">
        <v>19</v>
      </c>
      <c r="F169" s="195" t="s">
        <v>259</v>
      </c>
      <c r="G169" s="193"/>
      <c r="H169" s="196">
        <v>13.9</v>
      </c>
      <c r="I169" s="197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129</v>
      </c>
      <c r="AU169" s="202" t="s">
        <v>82</v>
      </c>
      <c r="AV169" s="13" t="s">
        <v>82</v>
      </c>
      <c r="AW169" s="13" t="s">
        <v>33</v>
      </c>
      <c r="AX169" s="13" t="s">
        <v>71</v>
      </c>
      <c r="AY169" s="202" t="s">
        <v>116</v>
      </c>
    </row>
    <row r="170" spans="1:65" s="13" customFormat="1" ht="11.25">
      <c r="B170" s="192"/>
      <c r="C170" s="193"/>
      <c r="D170" s="185" t="s">
        <v>129</v>
      </c>
      <c r="E170" s="194" t="s">
        <v>19</v>
      </c>
      <c r="F170" s="195" t="s">
        <v>260</v>
      </c>
      <c r="G170" s="193"/>
      <c r="H170" s="196">
        <v>9.3439999999999994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129</v>
      </c>
      <c r="AU170" s="202" t="s">
        <v>82</v>
      </c>
      <c r="AV170" s="13" t="s">
        <v>82</v>
      </c>
      <c r="AW170" s="13" t="s">
        <v>33</v>
      </c>
      <c r="AX170" s="13" t="s">
        <v>71</v>
      </c>
      <c r="AY170" s="202" t="s">
        <v>116</v>
      </c>
    </row>
    <row r="171" spans="1:65" s="2" customFormat="1" ht="16.5" customHeight="1">
      <c r="A171" s="33"/>
      <c r="B171" s="34"/>
      <c r="C171" s="172" t="s">
        <v>7</v>
      </c>
      <c r="D171" s="172" t="s">
        <v>118</v>
      </c>
      <c r="E171" s="173" t="s">
        <v>261</v>
      </c>
      <c r="F171" s="174" t="s">
        <v>262</v>
      </c>
      <c r="G171" s="175" t="s">
        <v>263</v>
      </c>
      <c r="H171" s="176">
        <v>533.34</v>
      </c>
      <c r="I171" s="177"/>
      <c r="J171" s="178">
        <f>ROUND(I171*H171,2)</f>
        <v>0</v>
      </c>
      <c r="K171" s="174" t="s">
        <v>122</v>
      </c>
      <c r="L171" s="38"/>
      <c r="M171" s="179" t="s">
        <v>19</v>
      </c>
      <c r="N171" s="180" t="s">
        <v>42</v>
      </c>
      <c r="O171" s="63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123</v>
      </c>
      <c r="AT171" s="183" t="s">
        <v>118</v>
      </c>
      <c r="AU171" s="183" t="s">
        <v>82</v>
      </c>
      <c r="AY171" s="16" t="s">
        <v>116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79</v>
      </c>
      <c r="BK171" s="184">
        <f>ROUND(I171*H171,2)</f>
        <v>0</v>
      </c>
      <c r="BL171" s="16" t="s">
        <v>123</v>
      </c>
      <c r="BM171" s="183" t="s">
        <v>264</v>
      </c>
    </row>
    <row r="172" spans="1:65" s="2" customFormat="1" ht="19.5">
      <c r="A172" s="33"/>
      <c r="B172" s="34"/>
      <c r="C172" s="35"/>
      <c r="D172" s="185" t="s">
        <v>125</v>
      </c>
      <c r="E172" s="35"/>
      <c r="F172" s="186" t="s">
        <v>265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125</v>
      </c>
      <c r="AU172" s="16" t="s">
        <v>82</v>
      </c>
    </row>
    <row r="173" spans="1:65" s="2" customFormat="1" ht="11.25">
      <c r="A173" s="33"/>
      <c r="B173" s="34"/>
      <c r="C173" s="35"/>
      <c r="D173" s="190" t="s">
        <v>127</v>
      </c>
      <c r="E173" s="35"/>
      <c r="F173" s="191" t="s">
        <v>266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127</v>
      </c>
      <c r="AU173" s="16" t="s">
        <v>82</v>
      </c>
    </row>
    <row r="174" spans="1:65" s="13" customFormat="1" ht="11.25">
      <c r="B174" s="192"/>
      <c r="C174" s="193"/>
      <c r="D174" s="185" t="s">
        <v>129</v>
      </c>
      <c r="E174" s="194" t="s">
        <v>19</v>
      </c>
      <c r="F174" s="195" t="s">
        <v>267</v>
      </c>
      <c r="G174" s="193"/>
      <c r="H174" s="196">
        <v>533.34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129</v>
      </c>
      <c r="AU174" s="202" t="s">
        <v>82</v>
      </c>
      <c r="AV174" s="13" t="s">
        <v>82</v>
      </c>
      <c r="AW174" s="13" t="s">
        <v>33</v>
      </c>
      <c r="AX174" s="13" t="s">
        <v>79</v>
      </c>
      <c r="AY174" s="202" t="s">
        <v>116</v>
      </c>
    </row>
    <row r="175" spans="1:65" s="2" customFormat="1" ht="16.5" customHeight="1">
      <c r="A175" s="33"/>
      <c r="B175" s="34"/>
      <c r="C175" s="172" t="s">
        <v>268</v>
      </c>
      <c r="D175" s="172" t="s">
        <v>118</v>
      </c>
      <c r="E175" s="173" t="s">
        <v>269</v>
      </c>
      <c r="F175" s="174" t="s">
        <v>270</v>
      </c>
      <c r="G175" s="175" t="s">
        <v>180</v>
      </c>
      <c r="H175" s="176">
        <v>296.3</v>
      </c>
      <c r="I175" s="177"/>
      <c r="J175" s="178">
        <f>ROUND(I175*H175,2)</f>
        <v>0</v>
      </c>
      <c r="K175" s="174" t="s">
        <v>122</v>
      </c>
      <c r="L175" s="38"/>
      <c r="M175" s="179" t="s">
        <v>19</v>
      </c>
      <c r="N175" s="180" t="s">
        <v>42</v>
      </c>
      <c r="O175" s="63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123</v>
      </c>
      <c r="AT175" s="183" t="s">
        <v>118</v>
      </c>
      <c r="AU175" s="183" t="s">
        <v>82</v>
      </c>
      <c r="AY175" s="16" t="s">
        <v>116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79</v>
      </c>
      <c r="BK175" s="184">
        <f>ROUND(I175*H175,2)</f>
        <v>0</v>
      </c>
      <c r="BL175" s="16" t="s">
        <v>123</v>
      </c>
      <c r="BM175" s="183" t="s">
        <v>271</v>
      </c>
    </row>
    <row r="176" spans="1:65" s="2" customFormat="1" ht="11.25">
      <c r="A176" s="33"/>
      <c r="B176" s="34"/>
      <c r="C176" s="35"/>
      <c r="D176" s="185" t="s">
        <v>125</v>
      </c>
      <c r="E176" s="35"/>
      <c r="F176" s="186" t="s">
        <v>272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125</v>
      </c>
      <c r="AU176" s="16" t="s">
        <v>82</v>
      </c>
    </row>
    <row r="177" spans="1:65" s="2" customFormat="1" ht="11.25">
      <c r="A177" s="33"/>
      <c r="B177" s="34"/>
      <c r="C177" s="35"/>
      <c r="D177" s="190" t="s">
        <v>127</v>
      </c>
      <c r="E177" s="35"/>
      <c r="F177" s="191" t="s">
        <v>273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127</v>
      </c>
      <c r="AU177" s="16" t="s">
        <v>82</v>
      </c>
    </row>
    <row r="178" spans="1:65" s="13" customFormat="1" ht="11.25">
      <c r="B178" s="192"/>
      <c r="C178" s="193"/>
      <c r="D178" s="185" t="s">
        <v>129</v>
      </c>
      <c r="E178" s="194" t="s">
        <v>19</v>
      </c>
      <c r="F178" s="195" t="s">
        <v>274</v>
      </c>
      <c r="G178" s="193"/>
      <c r="H178" s="196">
        <v>296.3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129</v>
      </c>
      <c r="AU178" s="202" t="s">
        <v>82</v>
      </c>
      <c r="AV178" s="13" t="s">
        <v>82</v>
      </c>
      <c r="AW178" s="13" t="s">
        <v>33</v>
      </c>
      <c r="AX178" s="13" t="s">
        <v>79</v>
      </c>
      <c r="AY178" s="202" t="s">
        <v>116</v>
      </c>
    </row>
    <row r="179" spans="1:65" s="2" customFormat="1" ht="16.5" customHeight="1">
      <c r="A179" s="33"/>
      <c r="B179" s="34"/>
      <c r="C179" s="172" t="s">
        <v>275</v>
      </c>
      <c r="D179" s="172" t="s">
        <v>118</v>
      </c>
      <c r="E179" s="173" t="s">
        <v>276</v>
      </c>
      <c r="F179" s="174" t="s">
        <v>277</v>
      </c>
      <c r="G179" s="175" t="s">
        <v>180</v>
      </c>
      <c r="H179" s="176">
        <v>12.771000000000001</v>
      </c>
      <c r="I179" s="177"/>
      <c r="J179" s="178">
        <f>ROUND(I179*H179,2)</f>
        <v>0</v>
      </c>
      <c r="K179" s="174" t="s">
        <v>122</v>
      </c>
      <c r="L179" s="38"/>
      <c r="M179" s="179" t="s">
        <v>19</v>
      </c>
      <c r="N179" s="180" t="s">
        <v>42</v>
      </c>
      <c r="O179" s="63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123</v>
      </c>
      <c r="AT179" s="183" t="s">
        <v>118</v>
      </c>
      <c r="AU179" s="183" t="s">
        <v>82</v>
      </c>
      <c r="AY179" s="16" t="s">
        <v>116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79</v>
      </c>
      <c r="BK179" s="184">
        <f>ROUND(I179*H179,2)</f>
        <v>0</v>
      </c>
      <c r="BL179" s="16" t="s">
        <v>123</v>
      </c>
      <c r="BM179" s="183" t="s">
        <v>278</v>
      </c>
    </row>
    <row r="180" spans="1:65" s="2" customFormat="1" ht="19.5">
      <c r="A180" s="33"/>
      <c r="B180" s="34"/>
      <c r="C180" s="35"/>
      <c r="D180" s="185" t="s">
        <v>125</v>
      </c>
      <c r="E180" s="35"/>
      <c r="F180" s="186" t="s">
        <v>279</v>
      </c>
      <c r="G180" s="35"/>
      <c r="H180" s="35"/>
      <c r="I180" s="187"/>
      <c r="J180" s="35"/>
      <c r="K180" s="35"/>
      <c r="L180" s="38"/>
      <c r="M180" s="188"/>
      <c r="N180" s="189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125</v>
      </c>
      <c r="AU180" s="16" t="s">
        <v>82</v>
      </c>
    </row>
    <row r="181" spans="1:65" s="2" customFormat="1" ht="11.25">
      <c r="A181" s="33"/>
      <c r="B181" s="34"/>
      <c r="C181" s="35"/>
      <c r="D181" s="190" t="s">
        <v>127</v>
      </c>
      <c r="E181" s="35"/>
      <c r="F181" s="191" t="s">
        <v>280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127</v>
      </c>
      <c r="AU181" s="16" t="s">
        <v>82</v>
      </c>
    </row>
    <row r="182" spans="1:65" s="13" customFormat="1" ht="11.25">
      <c r="B182" s="192"/>
      <c r="C182" s="193"/>
      <c r="D182" s="185" t="s">
        <v>129</v>
      </c>
      <c r="E182" s="194" t="s">
        <v>19</v>
      </c>
      <c r="F182" s="195" t="s">
        <v>281</v>
      </c>
      <c r="G182" s="193"/>
      <c r="H182" s="196">
        <v>3.3660000000000001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129</v>
      </c>
      <c r="AU182" s="202" t="s">
        <v>82</v>
      </c>
      <c r="AV182" s="13" t="s">
        <v>82</v>
      </c>
      <c r="AW182" s="13" t="s">
        <v>33</v>
      </c>
      <c r="AX182" s="13" t="s">
        <v>71</v>
      </c>
      <c r="AY182" s="202" t="s">
        <v>116</v>
      </c>
    </row>
    <row r="183" spans="1:65" s="13" customFormat="1" ht="11.25">
      <c r="B183" s="192"/>
      <c r="C183" s="193"/>
      <c r="D183" s="185" t="s">
        <v>129</v>
      </c>
      <c r="E183" s="194" t="s">
        <v>19</v>
      </c>
      <c r="F183" s="195" t="s">
        <v>282</v>
      </c>
      <c r="G183" s="193"/>
      <c r="H183" s="196">
        <v>9.4049999999999994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129</v>
      </c>
      <c r="AU183" s="202" t="s">
        <v>82</v>
      </c>
      <c r="AV183" s="13" t="s">
        <v>82</v>
      </c>
      <c r="AW183" s="13" t="s">
        <v>33</v>
      </c>
      <c r="AX183" s="13" t="s">
        <v>71</v>
      </c>
      <c r="AY183" s="202" t="s">
        <v>116</v>
      </c>
    </row>
    <row r="184" spans="1:65" s="2" customFormat="1" ht="16.5" customHeight="1">
      <c r="A184" s="33"/>
      <c r="B184" s="34"/>
      <c r="C184" s="172" t="s">
        <v>283</v>
      </c>
      <c r="D184" s="172" t="s">
        <v>118</v>
      </c>
      <c r="E184" s="173" t="s">
        <v>284</v>
      </c>
      <c r="F184" s="174" t="s">
        <v>285</v>
      </c>
      <c r="G184" s="175" t="s">
        <v>180</v>
      </c>
      <c r="H184" s="176">
        <v>6.6</v>
      </c>
      <c r="I184" s="177"/>
      <c r="J184" s="178">
        <f>ROUND(I184*H184,2)</f>
        <v>0</v>
      </c>
      <c r="K184" s="174" t="s">
        <v>122</v>
      </c>
      <c r="L184" s="38"/>
      <c r="M184" s="179" t="s">
        <v>19</v>
      </c>
      <c r="N184" s="180" t="s">
        <v>42</v>
      </c>
      <c r="O184" s="63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3" t="s">
        <v>123</v>
      </c>
      <c r="AT184" s="183" t="s">
        <v>118</v>
      </c>
      <c r="AU184" s="183" t="s">
        <v>82</v>
      </c>
      <c r="AY184" s="16" t="s">
        <v>116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79</v>
      </c>
      <c r="BK184" s="184">
        <f>ROUND(I184*H184,2)</f>
        <v>0</v>
      </c>
      <c r="BL184" s="16" t="s">
        <v>123</v>
      </c>
      <c r="BM184" s="183" t="s">
        <v>286</v>
      </c>
    </row>
    <row r="185" spans="1:65" s="2" customFormat="1" ht="19.5">
      <c r="A185" s="33"/>
      <c r="B185" s="34"/>
      <c r="C185" s="35"/>
      <c r="D185" s="185" t="s">
        <v>125</v>
      </c>
      <c r="E185" s="35"/>
      <c r="F185" s="186" t="s">
        <v>287</v>
      </c>
      <c r="G185" s="35"/>
      <c r="H185" s="35"/>
      <c r="I185" s="187"/>
      <c r="J185" s="35"/>
      <c r="K185" s="35"/>
      <c r="L185" s="38"/>
      <c r="M185" s="188"/>
      <c r="N185" s="189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125</v>
      </c>
      <c r="AU185" s="16" t="s">
        <v>82</v>
      </c>
    </row>
    <row r="186" spans="1:65" s="2" customFormat="1" ht="11.25">
      <c r="A186" s="33"/>
      <c r="B186" s="34"/>
      <c r="C186" s="35"/>
      <c r="D186" s="190" t="s">
        <v>127</v>
      </c>
      <c r="E186" s="35"/>
      <c r="F186" s="191" t="s">
        <v>288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127</v>
      </c>
      <c r="AU186" s="16" t="s">
        <v>82</v>
      </c>
    </row>
    <row r="187" spans="1:65" s="13" customFormat="1" ht="11.25">
      <c r="B187" s="192"/>
      <c r="C187" s="193"/>
      <c r="D187" s="185" t="s">
        <v>129</v>
      </c>
      <c r="E187" s="194" t="s">
        <v>19</v>
      </c>
      <c r="F187" s="195" t="s">
        <v>289</v>
      </c>
      <c r="G187" s="193"/>
      <c r="H187" s="196">
        <v>6.6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129</v>
      </c>
      <c r="AU187" s="202" t="s">
        <v>82</v>
      </c>
      <c r="AV187" s="13" t="s">
        <v>82</v>
      </c>
      <c r="AW187" s="13" t="s">
        <v>33</v>
      </c>
      <c r="AX187" s="13" t="s">
        <v>79</v>
      </c>
      <c r="AY187" s="202" t="s">
        <v>116</v>
      </c>
    </row>
    <row r="188" spans="1:65" s="2" customFormat="1" ht="16.5" customHeight="1">
      <c r="A188" s="33"/>
      <c r="B188" s="34"/>
      <c r="C188" s="204" t="s">
        <v>290</v>
      </c>
      <c r="D188" s="204" t="s">
        <v>291</v>
      </c>
      <c r="E188" s="205" t="s">
        <v>292</v>
      </c>
      <c r="F188" s="206" t="s">
        <v>293</v>
      </c>
      <c r="G188" s="207" t="s">
        <v>263</v>
      </c>
      <c r="H188" s="208">
        <v>11.132</v>
      </c>
      <c r="I188" s="209"/>
      <c r="J188" s="210">
        <f>ROUND(I188*H188,2)</f>
        <v>0</v>
      </c>
      <c r="K188" s="206" t="s">
        <v>122</v>
      </c>
      <c r="L188" s="211"/>
      <c r="M188" s="212" t="s">
        <v>19</v>
      </c>
      <c r="N188" s="213" t="s">
        <v>42</v>
      </c>
      <c r="O188" s="63"/>
      <c r="P188" s="181">
        <f>O188*H188</f>
        <v>0</v>
      </c>
      <c r="Q188" s="181">
        <v>1</v>
      </c>
      <c r="R188" s="181">
        <f>Q188*H188</f>
        <v>11.132</v>
      </c>
      <c r="S188" s="181">
        <v>0</v>
      </c>
      <c r="T188" s="18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3" t="s">
        <v>170</v>
      </c>
      <c r="AT188" s="183" t="s">
        <v>291</v>
      </c>
      <c r="AU188" s="183" t="s">
        <v>82</v>
      </c>
      <c r="AY188" s="16" t="s">
        <v>116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79</v>
      </c>
      <c r="BK188" s="184">
        <f>ROUND(I188*H188,2)</f>
        <v>0</v>
      </c>
      <c r="BL188" s="16" t="s">
        <v>123</v>
      </c>
      <c r="BM188" s="183" t="s">
        <v>294</v>
      </c>
    </row>
    <row r="189" spans="1:65" s="2" customFormat="1" ht="11.25">
      <c r="A189" s="33"/>
      <c r="B189" s="34"/>
      <c r="C189" s="35"/>
      <c r="D189" s="185" t="s">
        <v>125</v>
      </c>
      <c r="E189" s="35"/>
      <c r="F189" s="186" t="s">
        <v>293</v>
      </c>
      <c r="G189" s="35"/>
      <c r="H189" s="35"/>
      <c r="I189" s="187"/>
      <c r="J189" s="35"/>
      <c r="K189" s="35"/>
      <c r="L189" s="38"/>
      <c r="M189" s="188"/>
      <c r="N189" s="189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125</v>
      </c>
      <c r="AU189" s="16" t="s">
        <v>82</v>
      </c>
    </row>
    <row r="190" spans="1:65" s="13" customFormat="1" ht="11.25">
      <c r="B190" s="192"/>
      <c r="C190" s="193"/>
      <c r="D190" s="185" t="s">
        <v>129</v>
      </c>
      <c r="E190" s="194" t="s">
        <v>19</v>
      </c>
      <c r="F190" s="195" t="s">
        <v>295</v>
      </c>
      <c r="G190" s="193"/>
      <c r="H190" s="196">
        <v>11.132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129</v>
      </c>
      <c r="AU190" s="202" t="s">
        <v>82</v>
      </c>
      <c r="AV190" s="13" t="s">
        <v>82</v>
      </c>
      <c r="AW190" s="13" t="s">
        <v>33</v>
      </c>
      <c r="AX190" s="13" t="s">
        <v>79</v>
      </c>
      <c r="AY190" s="202" t="s">
        <v>116</v>
      </c>
    </row>
    <row r="191" spans="1:65" s="2" customFormat="1" ht="21.75" customHeight="1">
      <c r="A191" s="33"/>
      <c r="B191" s="34"/>
      <c r="C191" s="172" t="s">
        <v>296</v>
      </c>
      <c r="D191" s="172" t="s">
        <v>118</v>
      </c>
      <c r="E191" s="173" t="s">
        <v>297</v>
      </c>
      <c r="F191" s="174" t="s">
        <v>298</v>
      </c>
      <c r="G191" s="175" t="s">
        <v>121</v>
      </c>
      <c r="H191" s="176">
        <v>327.5</v>
      </c>
      <c r="I191" s="177"/>
      <c r="J191" s="178">
        <f>ROUND(I191*H191,2)</f>
        <v>0</v>
      </c>
      <c r="K191" s="174" t="s">
        <v>122</v>
      </c>
      <c r="L191" s="38"/>
      <c r="M191" s="179" t="s">
        <v>19</v>
      </c>
      <c r="N191" s="180" t="s">
        <v>42</v>
      </c>
      <c r="O191" s="63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3" t="s">
        <v>123</v>
      </c>
      <c r="AT191" s="183" t="s">
        <v>118</v>
      </c>
      <c r="AU191" s="183" t="s">
        <v>82</v>
      </c>
      <c r="AY191" s="16" t="s">
        <v>116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6" t="s">
        <v>79</v>
      </c>
      <c r="BK191" s="184">
        <f>ROUND(I191*H191,2)</f>
        <v>0</v>
      </c>
      <c r="BL191" s="16" t="s">
        <v>123</v>
      </c>
      <c r="BM191" s="183" t="s">
        <v>299</v>
      </c>
    </row>
    <row r="192" spans="1:65" s="2" customFormat="1" ht="19.5">
      <c r="A192" s="33"/>
      <c r="B192" s="34"/>
      <c r="C192" s="35"/>
      <c r="D192" s="185" t="s">
        <v>125</v>
      </c>
      <c r="E192" s="35"/>
      <c r="F192" s="186" t="s">
        <v>300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125</v>
      </c>
      <c r="AU192" s="16" t="s">
        <v>82</v>
      </c>
    </row>
    <row r="193" spans="1:65" s="2" customFormat="1" ht="11.25">
      <c r="A193" s="33"/>
      <c r="B193" s="34"/>
      <c r="C193" s="35"/>
      <c r="D193" s="190" t="s">
        <v>127</v>
      </c>
      <c r="E193" s="35"/>
      <c r="F193" s="191" t="s">
        <v>301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127</v>
      </c>
      <c r="AU193" s="16" t="s">
        <v>82</v>
      </c>
    </row>
    <row r="194" spans="1:65" s="13" customFormat="1" ht="11.25">
      <c r="B194" s="192"/>
      <c r="C194" s="193"/>
      <c r="D194" s="185" t="s">
        <v>129</v>
      </c>
      <c r="E194" s="194" t="s">
        <v>19</v>
      </c>
      <c r="F194" s="195" t="s">
        <v>302</v>
      </c>
      <c r="G194" s="193"/>
      <c r="H194" s="196">
        <v>327.5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129</v>
      </c>
      <c r="AU194" s="202" t="s">
        <v>82</v>
      </c>
      <c r="AV194" s="13" t="s">
        <v>82</v>
      </c>
      <c r="AW194" s="13" t="s">
        <v>33</v>
      </c>
      <c r="AX194" s="13" t="s">
        <v>79</v>
      </c>
      <c r="AY194" s="202" t="s">
        <v>116</v>
      </c>
    </row>
    <row r="195" spans="1:65" s="2" customFormat="1" ht="16.5" customHeight="1">
      <c r="A195" s="33"/>
      <c r="B195" s="34"/>
      <c r="C195" s="172" t="s">
        <v>303</v>
      </c>
      <c r="D195" s="172" t="s">
        <v>118</v>
      </c>
      <c r="E195" s="173" t="s">
        <v>304</v>
      </c>
      <c r="F195" s="174" t="s">
        <v>305</v>
      </c>
      <c r="G195" s="175" t="s">
        <v>121</v>
      </c>
      <c r="H195" s="176">
        <v>303.14</v>
      </c>
      <c r="I195" s="177"/>
      <c r="J195" s="178">
        <f>ROUND(I195*H195,2)</f>
        <v>0</v>
      </c>
      <c r="K195" s="174" t="s">
        <v>122</v>
      </c>
      <c r="L195" s="38"/>
      <c r="M195" s="179" t="s">
        <v>19</v>
      </c>
      <c r="N195" s="180" t="s">
        <v>42</v>
      </c>
      <c r="O195" s="63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3" t="s">
        <v>123</v>
      </c>
      <c r="AT195" s="183" t="s">
        <v>118</v>
      </c>
      <c r="AU195" s="183" t="s">
        <v>82</v>
      </c>
      <c r="AY195" s="16" t="s">
        <v>116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6" t="s">
        <v>79</v>
      </c>
      <c r="BK195" s="184">
        <f>ROUND(I195*H195,2)</f>
        <v>0</v>
      </c>
      <c r="BL195" s="16" t="s">
        <v>123</v>
      </c>
      <c r="BM195" s="183" t="s">
        <v>306</v>
      </c>
    </row>
    <row r="196" spans="1:65" s="2" customFormat="1" ht="11.25">
      <c r="A196" s="33"/>
      <c r="B196" s="34"/>
      <c r="C196" s="35"/>
      <c r="D196" s="185" t="s">
        <v>125</v>
      </c>
      <c r="E196" s="35"/>
      <c r="F196" s="186" t="s">
        <v>307</v>
      </c>
      <c r="G196" s="35"/>
      <c r="H196" s="35"/>
      <c r="I196" s="187"/>
      <c r="J196" s="35"/>
      <c r="K196" s="35"/>
      <c r="L196" s="38"/>
      <c r="M196" s="188"/>
      <c r="N196" s="189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125</v>
      </c>
      <c r="AU196" s="16" t="s">
        <v>82</v>
      </c>
    </row>
    <row r="197" spans="1:65" s="2" customFormat="1" ht="11.25">
      <c r="A197" s="33"/>
      <c r="B197" s="34"/>
      <c r="C197" s="35"/>
      <c r="D197" s="190" t="s">
        <v>127</v>
      </c>
      <c r="E197" s="35"/>
      <c r="F197" s="191" t="s">
        <v>308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127</v>
      </c>
      <c r="AU197" s="16" t="s">
        <v>82</v>
      </c>
    </row>
    <row r="198" spans="1:65" s="13" customFormat="1" ht="11.25">
      <c r="B198" s="192"/>
      <c r="C198" s="193"/>
      <c r="D198" s="185" t="s">
        <v>129</v>
      </c>
      <c r="E198" s="194" t="s">
        <v>19</v>
      </c>
      <c r="F198" s="195" t="s">
        <v>309</v>
      </c>
      <c r="G198" s="193"/>
      <c r="H198" s="196">
        <v>288.10000000000002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129</v>
      </c>
      <c r="AU198" s="202" t="s">
        <v>82</v>
      </c>
      <c r="AV198" s="13" t="s">
        <v>82</v>
      </c>
      <c r="AW198" s="13" t="s">
        <v>33</v>
      </c>
      <c r="AX198" s="13" t="s">
        <v>71</v>
      </c>
      <c r="AY198" s="202" t="s">
        <v>116</v>
      </c>
    </row>
    <row r="199" spans="1:65" s="13" customFormat="1" ht="11.25">
      <c r="B199" s="192"/>
      <c r="C199" s="193"/>
      <c r="D199" s="185" t="s">
        <v>129</v>
      </c>
      <c r="E199" s="194" t="s">
        <v>19</v>
      </c>
      <c r="F199" s="195" t="s">
        <v>310</v>
      </c>
      <c r="G199" s="193"/>
      <c r="H199" s="196">
        <v>15.04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129</v>
      </c>
      <c r="AU199" s="202" t="s">
        <v>82</v>
      </c>
      <c r="AV199" s="13" t="s">
        <v>82</v>
      </c>
      <c r="AW199" s="13" t="s">
        <v>33</v>
      </c>
      <c r="AX199" s="13" t="s">
        <v>71</v>
      </c>
      <c r="AY199" s="202" t="s">
        <v>116</v>
      </c>
    </row>
    <row r="200" spans="1:65" s="2" customFormat="1" ht="16.5" customHeight="1">
      <c r="A200" s="33"/>
      <c r="B200" s="34"/>
      <c r="C200" s="204" t="s">
        <v>311</v>
      </c>
      <c r="D200" s="204" t="s">
        <v>291</v>
      </c>
      <c r="E200" s="205" t="s">
        <v>312</v>
      </c>
      <c r="F200" s="206" t="s">
        <v>313</v>
      </c>
      <c r="G200" s="207" t="s">
        <v>314</v>
      </c>
      <c r="H200" s="208">
        <v>10.518000000000001</v>
      </c>
      <c r="I200" s="209"/>
      <c r="J200" s="210">
        <f>ROUND(I200*H200,2)</f>
        <v>0</v>
      </c>
      <c r="K200" s="206" t="s">
        <v>122</v>
      </c>
      <c r="L200" s="211"/>
      <c r="M200" s="212" t="s">
        <v>19</v>
      </c>
      <c r="N200" s="213" t="s">
        <v>42</v>
      </c>
      <c r="O200" s="63"/>
      <c r="P200" s="181">
        <f>O200*H200</f>
        <v>0</v>
      </c>
      <c r="Q200" s="181">
        <v>1E-3</v>
      </c>
      <c r="R200" s="181">
        <f>Q200*H200</f>
        <v>1.0518000000000001E-2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170</v>
      </c>
      <c r="AT200" s="183" t="s">
        <v>291</v>
      </c>
      <c r="AU200" s="183" t="s">
        <v>82</v>
      </c>
      <c r="AY200" s="16" t="s">
        <v>116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79</v>
      </c>
      <c r="BK200" s="184">
        <f>ROUND(I200*H200,2)</f>
        <v>0</v>
      </c>
      <c r="BL200" s="16" t="s">
        <v>123</v>
      </c>
      <c r="BM200" s="183" t="s">
        <v>315</v>
      </c>
    </row>
    <row r="201" spans="1:65" s="2" customFormat="1" ht="11.25">
      <c r="A201" s="33"/>
      <c r="B201" s="34"/>
      <c r="C201" s="35"/>
      <c r="D201" s="185" t="s">
        <v>125</v>
      </c>
      <c r="E201" s="35"/>
      <c r="F201" s="186" t="s">
        <v>313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125</v>
      </c>
      <c r="AU201" s="16" t="s">
        <v>82</v>
      </c>
    </row>
    <row r="202" spans="1:65" s="2" customFormat="1" ht="19.5">
      <c r="A202" s="33"/>
      <c r="B202" s="34"/>
      <c r="C202" s="35"/>
      <c r="D202" s="185" t="s">
        <v>144</v>
      </c>
      <c r="E202" s="35"/>
      <c r="F202" s="203" t="s">
        <v>316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144</v>
      </c>
      <c r="AU202" s="16" t="s">
        <v>82</v>
      </c>
    </row>
    <row r="203" spans="1:65" s="13" customFormat="1" ht="11.25">
      <c r="B203" s="192"/>
      <c r="C203" s="193"/>
      <c r="D203" s="185" t="s">
        <v>129</v>
      </c>
      <c r="E203" s="194" t="s">
        <v>19</v>
      </c>
      <c r="F203" s="195" t="s">
        <v>317</v>
      </c>
      <c r="G203" s="193"/>
      <c r="H203" s="196">
        <v>10.518000000000001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129</v>
      </c>
      <c r="AU203" s="202" t="s">
        <v>82</v>
      </c>
      <c r="AV203" s="13" t="s">
        <v>82</v>
      </c>
      <c r="AW203" s="13" t="s">
        <v>33</v>
      </c>
      <c r="AX203" s="13" t="s">
        <v>79</v>
      </c>
      <c r="AY203" s="202" t="s">
        <v>116</v>
      </c>
    </row>
    <row r="204" spans="1:65" s="2" customFormat="1" ht="16.5" customHeight="1">
      <c r="A204" s="33"/>
      <c r="B204" s="34"/>
      <c r="C204" s="172" t="s">
        <v>318</v>
      </c>
      <c r="D204" s="172" t="s">
        <v>118</v>
      </c>
      <c r="E204" s="173" t="s">
        <v>319</v>
      </c>
      <c r="F204" s="174" t="s">
        <v>320</v>
      </c>
      <c r="G204" s="175" t="s">
        <v>121</v>
      </c>
      <c r="H204" s="176">
        <v>661.9</v>
      </c>
      <c r="I204" s="177"/>
      <c r="J204" s="178">
        <f>ROUND(I204*H204,2)</f>
        <v>0</v>
      </c>
      <c r="K204" s="174" t="s">
        <v>122</v>
      </c>
      <c r="L204" s="38"/>
      <c r="M204" s="179" t="s">
        <v>19</v>
      </c>
      <c r="N204" s="180" t="s">
        <v>42</v>
      </c>
      <c r="O204" s="63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3" t="s">
        <v>123</v>
      </c>
      <c r="AT204" s="183" t="s">
        <v>118</v>
      </c>
      <c r="AU204" s="183" t="s">
        <v>82</v>
      </c>
      <c r="AY204" s="16" t="s">
        <v>116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79</v>
      </c>
      <c r="BK204" s="184">
        <f>ROUND(I204*H204,2)</f>
        <v>0</v>
      </c>
      <c r="BL204" s="16" t="s">
        <v>123</v>
      </c>
      <c r="BM204" s="183" t="s">
        <v>321</v>
      </c>
    </row>
    <row r="205" spans="1:65" s="2" customFormat="1" ht="11.25">
      <c r="A205" s="33"/>
      <c r="B205" s="34"/>
      <c r="C205" s="35"/>
      <c r="D205" s="185" t="s">
        <v>125</v>
      </c>
      <c r="E205" s="35"/>
      <c r="F205" s="186" t="s">
        <v>322</v>
      </c>
      <c r="G205" s="35"/>
      <c r="H205" s="35"/>
      <c r="I205" s="187"/>
      <c r="J205" s="35"/>
      <c r="K205" s="35"/>
      <c r="L205" s="38"/>
      <c r="M205" s="188"/>
      <c r="N205" s="189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125</v>
      </c>
      <c r="AU205" s="16" t="s">
        <v>82</v>
      </c>
    </row>
    <row r="206" spans="1:65" s="2" customFormat="1" ht="11.25">
      <c r="A206" s="33"/>
      <c r="B206" s="34"/>
      <c r="C206" s="35"/>
      <c r="D206" s="190" t="s">
        <v>127</v>
      </c>
      <c r="E206" s="35"/>
      <c r="F206" s="191" t="s">
        <v>323</v>
      </c>
      <c r="G206" s="35"/>
      <c r="H206" s="35"/>
      <c r="I206" s="187"/>
      <c r="J206" s="35"/>
      <c r="K206" s="35"/>
      <c r="L206" s="38"/>
      <c r="M206" s="188"/>
      <c r="N206" s="189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127</v>
      </c>
      <c r="AU206" s="16" t="s">
        <v>82</v>
      </c>
    </row>
    <row r="207" spans="1:65" s="13" customFormat="1" ht="11.25">
      <c r="B207" s="192"/>
      <c r="C207" s="193"/>
      <c r="D207" s="185" t="s">
        <v>129</v>
      </c>
      <c r="E207" s="194" t="s">
        <v>19</v>
      </c>
      <c r="F207" s="195" t="s">
        <v>324</v>
      </c>
      <c r="G207" s="193"/>
      <c r="H207" s="196">
        <v>575.6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129</v>
      </c>
      <c r="AU207" s="202" t="s">
        <v>82</v>
      </c>
      <c r="AV207" s="13" t="s">
        <v>82</v>
      </c>
      <c r="AW207" s="13" t="s">
        <v>33</v>
      </c>
      <c r="AX207" s="13" t="s">
        <v>71</v>
      </c>
      <c r="AY207" s="202" t="s">
        <v>116</v>
      </c>
    </row>
    <row r="208" spans="1:65" s="13" customFormat="1" ht="11.25">
      <c r="B208" s="192"/>
      <c r="C208" s="193"/>
      <c r="D208" s="185" t="s">
        <v>129</v>
      </c>
      <c r="E208" s="194" t="s">
        <v>19</v>
      </c>
      <c r="F208" s="195" t="s">
        <v>325</v>
      </c>
      <c r="G208" s="193"/>
      <c r="H208" s="196">
        <v>86.3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129</v>
      </c>
      <c r="AU208" s="202" t="s">
        <v>82</v>
      </c>
      <c r="AV208" s="13" t="s">
        <v>82</v>
      </c>
      <c r="AW208" s="13" t="s">
        <v>33</v>
      </c>
      <c r="AX208" s="13" t="s">
        <v>71</v>
      </c>
      <c r="AY208" s="202" t="s">
        <v>116</v>
      </c>
    </row>
    <row r="209" spans="1:65" s="2" customFormat="1" ht="16.5" customHeight="1">
      <c r="A209" s="33"/>
      <c r="B209" s="34"/>
      <c r="C209" s="172" t="s">
        <v>326</v>
      </c>
      <c r="D209" s="172" t="s">
        <v>118</v>
      </c>
      <c r="E209" s="173" t="s">
        <v>327</v>
      </c>
      <c r="F209" s="174" t="s">
        <v>328</v>
      </c>
      <c r="G209" s="175" t="s">
        <v>121</v>
      </c>
      <c r="H209" s="176">
        <v>201.1</v>
      </c>
      <c r="I209" s="177"/>
      <c r="J209" s="178">
        <f>ROUND(I209*H209,2)</f>
        <v>0</v>
      </c>
      <c r="K209" s="174" t="s">
        <v>122</v>
      </c>
      <c r="L209" s="38"/>
      <c r="M209" s="179" t="s">
        <v>19</v>
      </c>
      <c r="N209" s="180" t="s">
        <v>42</v>
      </c>
      <c r="O209" s="63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123</v>
      </c>
      <c r="AT209" s="183" t="s">
        <v>118</v>
      </c>
      <c r="AU209" s="183" t="s">
        <v>82</v>
      </c>
      <c r="AY209" s="16" t="s">
        <v>116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79</v>
      </c>
      <c r="BK209" s="184">
        <f>ROUND(I209*H209,2)</f>
        <v>0</v>
      </c>
      <c r="BL209" s="16" t="s">
        <v>123</v>
      </c>
      <c r="BM209" s="183" t="s">
        <v>329</v>
      </c>
    </row>
    <row r="210" spans="1:65" s="2" customFormat="1" ht="19.5">
      <c r="A210" s="33"/>
      <c r="B210" s="34"/>
      <c r="C210" s="35"/>
      <c r="D210" s="185" t="s">
        <v>125</v>
      </c>
      <c r="E210" s="35"/>
      <c r="F210" s="186" t="s">
        <v>330</v>
      </c>
      <c r="G210" s="35"/>
      <c r="H210" s="35"/>
      <c r="I210" s="187"/>
      <c r="J210" s="35"/>
      <c r="K210" s="35"/>
      <c r="L210" s="38"/>
      <c r="M210" s="188"/>
      <c r="N210" s="189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125</v>
      </c>
      <c r="AU210" s="16" t="s">
        <v>82</v>
      </c>
    </row>
    <row r="211" spans="1:65" s="2" customFormat="1" ht="11.25">
      <c r="A211" s="33"/>
      <c r="B211" s="34"/>
      <c r="C211" s="35"/>
      <c r="D211" s="190" t="s">
        <v>127</v>
      </c>
      <c r="E211" s="35"/>
      <c r="F211" s="191" t="s">
        <v>331</v>
      </c>
      <c r="G211" s="35"/>
      <c r="H211" s="35"/>
      <c r="I211" s="187"/>
      <c r="J211" s="35"/>
      <c r="K211" s="35"/>
      <c r="L211" s="38"/>
      <c r="M211" s="188"/>
      <c r="N211" s="189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127</v>
      </c>
      <c r="AU211" s="16" t="s">
        <v>82</v>
      </c>
    </row>
    <row r="212" spans="1:65" s="13" customFormat="1" ht="11.25">
      <c r="B212" s="192"/>
      <c r="C212" s="193"/>
      <c r="D212" s="185" t="s">
        <v>129</v>
      </c>
      <c r="E212" s="194" t="s">
        <v>19</v>
      </c>
      <c r="F212" s="195" t="s">
        <v>332</v>
      </c>
      <c r="G212" s="193"/>
      <c r="H212" s="196">
        <v>201.1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129</v>
      </c>
      <c r="AU212" s="202" t="s">
        <v>82</v>
      </c>
      <c r="AV212" s="13" t="s">
        <v>82</v>
      </c>
      <c r="AW212" s="13" t="s">
        <v>33</v>
      </c>
      <c r="AX212" s="13" t="s">
        <v>79</v>
      </c>
      <c r="AY212" s="202" t="s">
        <v>116</v>
      </c>
    </row>
    <row r="213" spans="1:65" s="2" customFormat="1" ht="16.5" customHeight="1">
      <c r="A213" s="33"/>
      <c r="B213" s="34"/>
      <c r="C213" s="172" t="s">
        <v>333</v>
      </c>
      <c r="D213" s="172" t="s">
        <v>118</v>
      </c>
      <c r="E213" s="173" t="s">
        <v>334</v>
      </c>
      <c r="F213" s="174" t="s">
        <v>335</v>
      </c>
      <c r="G213" s="175" t="s">
        <v>121</v>
      </c>
      <c r="H213" s="176">
        <v>395.3</v>
      </c>
      <c r="I213" s="177"/>
      <c r="J213" s="178">
        <f>ROUND(I213*H213,2)</f>
        <v>0</v>
      </c>
      <c r="K213" s="174" t="s">
        <v>122</v>
      </c>
      <c r="L213" s="38"/>
      <c r="M213" s="179" t="s">
        <v>19</v>
      </c>
      <c r="N213" s="180" t="s">
        <v>42</v>
      </c>
      <c r="O213" s="63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123</v>
      </c>
      <c r="AT213" s="183" t="s">
        <v>118</v>
      </c>
      <c r="AU213" s="183" t="s">
        <v>82</v>
      </c>
      <c r="AY213" s="16" t="s">
        <v>116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79</v>
      </c>
      <c r="BK213" s="184">
        <f>ROUND(I213*H213,2)</f>
        <v>0</v>
      </c>
      <c r="BL213" s="16" t="s">
        <v>123</v>
      </c>
      <c r="BM213" s="183" t="s">
        <v>336</v>
      </c>
    </row>
    <row r="214" spans="1:65" s="2" customFormat="1" ht="19.5">
      <c r="A214" s="33"/>
      <c r="B214" s="34"/>
      <c r="C214" s="35"/>
      <c r="D214" s="185" t="s">
        <v>125</v>
      </c>
      <c r="E214" s="35"/>
      <c r="F214" s="186" t="s">
        <v>337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125</v>
      </c>
      <c r="AU214" s="16" t="s">
        <v>82</v>
      </c>
    </row>
    <row r="215" spans="1:65" s="2" customFormat="1" ht="11.25">
      <c r="A215" s="33"/>
      <c r="B215" s="34"/>
      <c r="C215" s="35"/>
      <c r="D215" s="190" t="s">
        <v>127</v>
      </c>
      <c r="E215" s="35"/>
      <c r="F215" s="191" t="s">
        <v>338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127</v>
      </c>
      <c r="AU215" s="16" t="s">
        <v>82</v>
      </c>
    </row>
    <row r="216" spans="1:65" s="13" customFormat="1" ht="11.25">
      <c r="B216" s="192"/>
      <c r="C216" s="193"/>
      <c r="D216" s="185" t="s">
        <v>129</v>
      </c>
      <c r="E216" s="194" t="s">
        <v>19</v>
      </c>
      <c r="F216" s="195" t="s">
        <v>339</v>
      </c>
      <c r="G216" s="193"/>
      <c r="H216" s="196">
        <v>395.3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129</v>
      </c>
      <c r="AU216" s="202" t="s">
        <v>82</v>
      </c>
      <c r="AV216" s="13" t="s">
        <v>82</v>
      </c>
      <c r="AW216" s="13" t="s">
        <v>33</v>
      </c>
      <c r="AX216" s="13" t="s">
        <v>79</v>
      </c>
      <c r="AY216" s="202" t="s">
        <v>116</v>
      </c>
    </row>
    <row r="217" spans="1:65" s="2" customFormat="1" ht="16.5" customHeight="1">
      <c r="A217" s="33"/>
      <c r="B217" s="34"/>
      <c r="C217" s="172" t="s">
        <v>340</v>
      </c>
      <c r="D217" s="172" t="s">
        <v>118</v>
      </c>
      <c r="E217" s="173" t="s">
        <v>341</v>
      </c>
      <c r="F217" s="174" t="s">
        <v>342</v>
      </c>
      <c r="G217" s="175" t="s">
        <v>121</v>
      </c>
      <c r="H217" s="176">
        <v>207.5</v>
      </c>
      <c r="I217" s="177"/>
      <c r="J217" s="178">
        <f>ROUND(I217*H217,2)</f>
        <v>0</v>
      </c>
      <c r="K217" s="174" t="s">
        <v>122</v>
      </c>
      <c r="L217" s="38"/>
      <c r="M217" s="179" t="s">
        <v>19</v>
      </c>
      <c r="N217" s="180" t="s">
        <v>42</v>
      </c>
      <c r="O217" s="63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123</v>
      </c>
      <c r="AT217" s="183" t="s">
        <v>118</v>
      </c>
      <c r="AU217" s="183" t="s">
        <v>82</v>
      </c>
      <c r="AY217" s="16" t="s">
        <v>116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79</v>
      </c>
      <c r="BK217" s="184">
        <f>ROUND(I217*H217,2)</f>
        <v>0</v>
      </c>
      <c r="BL217" s="16" t="s">
        <v>123</v>
      </c>
      <c r="BM217" s="183" t="s">
        <v>343</v>
      </c>
    </row>
    <row r="218" spans="1:65" s="2" customFormat="1" ht="11.25">
      <c r="A218" s="33"/>
      <c r="B218" s="34"/>
      <c r="C218" s="35"/>
      <c r="D218" s="185" t="s">
        <v>125</v>
      </c>
      <c r="E218" s="35"/>
      <c r="F218" s="186" t="s">
        <v>344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125</v>
      </c>
      <c r="AU218" s="16" t="s">
        <v>82</v>
      </c>
    </row>
    <row r="219" spans="1:65" s="2" customFormat="1" ht="11.25">
      <c r="A219" s="33"/>
      <c r="B219" s="34"/>
      <c r="C219" s="35"/>
      <c r="D219" s="190" t="s">
        <v>127</v>
      </c>
      <c r="E219" s="35"/>
      <c r="F219" s="191" t="s">
        <v>345</v>
      </c>
      <c r="G219" s="35"/>
      <c r="H219" s="35"/>
      <c r="I219" s="187"/>
      <c r="J219" s="35"/>
      <c r="K219" s="35"/>
      <c r="L219" s="38"/>
      <c r="M219" s="188"/>
      <c r="N219" s="189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127</v>
      </c>
      <c r="AU219" s="16" t="s">
        <v>82</v>
      </c>
    </row>
    <row r="220" spans="1:65" s="13" customFormat="1" ht="11.25">
      <c r="B220" s="192"/>
      <c r="C220" s="193"/>
      <c r="D220" s="185" t="s">
        <v>129</v>
      </c>
      <c r="E220" s="194" t="s">
        <v>19</v>
      </c>
      <c r="F220" s="195" t="s">
        <v>346</v>
      </c>
      <c r="G220" s="193"/>
      <c r="H220" s="196">
        <v>207.5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129</v>
      </c>
      <c r="AU220" s="202" t="s">
        <v>82</v>
      </c>
      <c r="AV220" s="13" t="s">
        <v>82</v>
      </c>
      <c r="AW220" s="13" t="s">
        <v>33</v>
      </c>
      <c r="AX220" s="13" t="s">
        <v>79</v>
      </c>
      <c r="AY220" s="202" t="s">
        <v>116</v>
      </c>
    </row>
    <row r="221" spans="1:65" s="2" customFormat="1" ht="16.5" customHeight="1">
      <c r="A221" s="33"/>
      <c r="B221" s="34"/>
      <c r="C221" s="172" t="s">
        <v>347</v>
      </c>
      <c r="D221" s="172" t="s">
        <v>118</v>
      </c>
      <c r="E221" s="173" t="s">
        <v>348</v>
      </c>
      <c r="F221" s="174" t="s">
        <v>349</v>
      </c>
      <c r="G221" s="175" t="s">
        <v>121</v>
      </c>
      <c r="H221" s="176">
        <v>207.5</v>
      </c>
      <c r="I221" s="177"/>
      <c r="J221" s="178">
        <f>ROUND(I221*H221,2)</f>
        <v>0</v>
      </c>
      <c r="K221" s="174" t="s">
        <v>122</v>
      </c>
      <c r="L221" s="38"/>
      <c r="M221" s="179" t="s">
        <v>19</v>
      </c>
      <c r="N221" s="180" t="s">
        <v>42</v>
      </c>
      <c r="O221" s="63"/>
      <c r="P221" s="181">
        <f>O221*H221</f>
        <v>0</v>
      </c>
      <c r="Q221" s="181">
        <v>1.2700000000000001E-3</v>
      </c>
      <c r="R221" s="181">
        <f>Q221*H221</f>
        <v>0.26352500000000001</v>
      </c>
      <c r="S221" s="181">
        <v>0</v>
      </c>
      <c r="T221" s="18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3" t="s">
        <v>123</v>
      </c>
      <c r="AT221" s="183" t="s">
        <v>118</v>
      </c>
      <c r="AU221" s="183" t="s">
        <v>82</v>
      </c>
      <c r="AY221" s="16" t="s">
        <v>116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79</v>
      </c>
      <c r="BK221" s="184">
        <f>ROUND(I221*H221,2)</f>
        <v>0</v>
      </c>
      <c r="BL221" s="16" t="s">
        <v>123</v>
      </c>
      <c r="BM221" s="183" t="s">
        <v>350</v>
      </c>
    </row>
    <row r="222" spans="1:65" s="2" customFormat="1" ht="11.25">
      <c r="A222" s="33"/>
      <c r="B222" s="34"/>
      <c r="C222" s="35"/>
      <c r="D222" s="185" t="s">
        <v>125</v>
      </c>
      <c r="E222" s="35"/>
      <c r="F222" s="186" t="s">
        <v>349</v>
      </c>
      <c r="G222" s="35"/>
      <c r="H222" s="35"/>
      <c r="I222" s="187"/>
      <c r="J222" s="35"/>
      <c r="K222" s="35"/>
      <c r="L222" s="38"/>
      <c r="M222" s="188"/>
      <c r="N222" s="189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125</v>
      </c>
      <c r="AU222" s="16" t="s">
        <v>82</v>
      </c>
    </row>
    <row r="223" spans="1:65" s="2" customFormat="1" ht="11.25">
      <c r="A223" s="33"/>
      <c r="B223" s="34"/>
      <c r="C223" s="35"/>
      <c r="D223" s="190" t="s">
        <v>127</v>
      </c>
      <c r="E223" s="35"/>
      <c r="F223" s="191" t="s">
        <v>351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127</v>
      </c>
      <c r="AU223" s="16" t="s">
        <v>82</v>
      </c>
    </row>
    <row r="224" spans="1:65" s="13" customFormat="1" ht="11.25">
      <c r="B224" s="192"/>
      <c r="C224" s="193"/>
      <c r="D224" s="185" t="s">
        <v>129</v>
      </c>
      <c r="E224" s="194" t="s">
        <v>19</v>
      </c>
      <c r="F224" s="195" t="s">
        <v>346</v>
      </c>
      <c r="G224" s="193"/>
      <c r="H224" s="196">
        <v>207.5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129</v>
      </c>
      <c r="AU224" s="202" t="s">
        <v>82</v>
      </c>
      <c r="AV224" s="13" t="s">
        <v>82</v>
      </c>
      <c r="AW224" s="13" t="s">
        <v>33</v>
      </c>
      <c r="AX224" s="13" t="s">
        <v>79</v>
      </c>
      <c r="AY224" s="202" t="s">
        <v>116</v>
      </c>
    </row>
    <row r="225" spans="1:65" s="12" customFormat="1" ht="22.9" customHeight="1">
      <c r="B225" s="156"/>
      <c r="C225" s="157"/>
      <c r="D225" s="158" t="s">
        <v>70</v>
      </c>
      <c r="E225" s="170" t="s">
        <v>82</v>
      </c>
      <c r="F225" s="170" t="s">
        <v>352</v>
      </c>
      <c r="G225" s="157"/>
      <c r="H225" s="157"/>
      <c r="I225" s="160"/>
      <c r="J225" s="171">
        <f>BK225</f>
        <v>0</v>
      </c>
      <c r="K225" s="157"/>
      <c r="L225" s="162"/>
      <c r="M225" s="163"/>
      <c r="N225" s="164"/>
      <c r="O225" s="164"/>
      <c r="P225" s="165">
        <f>SUM(P226:P240)</f>
        <v>0</v>
      </c>
      <c r="Q225" s="164"/>
      <c r="R225" s="165">
        <f>SUM(R226:R240)</f>
        <v>6.1526957899999983</v>
      </c>
      <c r="S225" s="164"/>
      <c r="T225" s="166">
        <f>SUM(T226:T240)</f>
        <v>0</v>
      </c>
      <c r="AR225" s="167" t="s">
        <v>79</v>
      </c>
      <c r="AT225" s="168" t="s">
        <v>70</v>
      </c>
      <c r="AU225" s="168" t="s">
        <v>79</v>
      </c>
      <c r="AY225" s="167" t="s">
        <v>116</v>
      </c>
      <c r="BK225" s="169">
        <f>SUM(BK226:BK240)</f>
        <v>0</v>
      </c>
    </row>
    <row r="226" spans="1:65" s="2" customFormat="1" ht="16.5" customHeight="1">
      <c r="A226" s="33"/>
      <c r="B226" s="34"/>
      <c r="C226" s="172" t="s">
        <v>353</v>
      </c>
      <c r="D226" s="172" t="s">
        <v>118</v>
      </c>
      <c r="E226" s="173" t="s">
        <v>354</v>
      </c>
      <c r="F226" s="174" t="s">
        <v>355</v>
      </c>
      <c r="G226" s="175" t="s">
        <v>180</v>
      </c>
      <c r="H226" s="176">
        <v>2.3759999999999999</v>
      </c>
      <c r="I226" s="177"/>
      <c r="J226" s="178">
        <f>ROUND(I226*H226,2)</f>
        <v>0</v>
      </c>
      <c r="K226" s="174" t="s">
        <v>122</v>
      </c>
      <c r="L226" s="38"/>
      <c r="M226" s="179" t="s">
        <v>19</v>
      </c>
      <c r="N226" s="180" t="s">
        <v>42</v>
      </c>
      <c r="O226" s="63"/>
      <c r="P226" s="181">
        <f>O226*H226</f>
        <v>0</v>
      </c>
      <c r="Q226" s="181">
        <v>2.5018699999999998</v>
      </c>
      <c r="R226" s="181">
        <f>Q226*H226</f>
        <v>5.944443119999999</v>
      </c>
      <c r="S226" s="181">
        <v>0</v>
      </c>
      <c r="T226" s="18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3" t="s">
        <v>123</v>
      </c>
      <c r="AT226" s="183" t="s">
        <v>118</v>
      </c>
      <c r="AU226" s="183" t="s">
        <v>82</v>
      </c>
      <c r="AY226" s="16" t="s">
        <v>116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6" t="s">
        <v>79</v>
      </c>
      <c r="BK226" s="184">
        <f>ROUND(I226*H226,2)</f>
        <v>0</v>
      </c>
      <c r="BL226" s="16" t="s">
        <v>123</v>
      </c>
      <c r="BM226" s="183" t="s">
        <v>356</v>
      </c>
    </row>
    <row r="227" spans="1:65" s="2" customFormat="1" ht="11.25">
      <c r="A227" s="33"/>
      <c r="B227" s="34"/>
      <c r="C227" s="35"/>
      <c r="D227" s="185" t="s">
        <v>125</v>
      </c>
      <c r="E227" s="35"/>
      <c r="F227" s="186" t="s">
        <v>357</v>
      </c>
      <c r="G227" s="35"/>
      <c r="H227" s="35"/>
      <c r="I227" s="187"/>
      <c r="J227" s="35"/>
      <c r="K227" s="35"/>
      <c r="L227" s="38"/>
      <c r="M227" s="188"/>
      <c r="N227" s="189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125</v>
      </c>
      <c r="AU227" s="16" t="s">
        <v>82</v>
      </c>
    </row>
    <row r="228" spans="1:65" s="2" customFormat="1" ht="11.25">
      <c r="A228" s="33"/>
      <c r="B228" s="34"/>
      <c r="C228" s="35"/>
      <c r="D228" s="190" t="s">
        <v>127</v>
      </c>
      <c r="E228" s="35"/>
      <c r="F228" s="191" t="s">
        <v>358</v>
      </c>
      <c r="G228" s="35"/>
      <c r="H228" s="35"/>
      <c r="I228" s="187"/>
      <c r="J228" s="35"/>
      <c r="K228" s="35"/>
      <c r="L228" s="38"/>
      <c r="M228" s="188"/>
      <c r="N228" s="189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127</v>
      </c>
      <c r="AU228" s="16" t="s">
        <v>82</v>
      </c>
    </row>
    <row r="229" spans="1:65" s="13" customFormat="1" ht="11.25">
      <c r="B229" s="192"/>
      <c r="C229" s="193"/>
      <c r="D229" s="185" t="s">
        <v>129</v>
      </c>
      <c r="E229" s="194" t="s">
        <v>19</v>
      </c>
      <c r="F229" s="195" t="s">
        <v>359</v>
      </c>
      <c r="G229" s="193"/>
      <c r="H229" s="196">
        <v>2.3759999999999999</v>
      </c>
      <c r="I229" s="197"/>
      <c r="J229" s="193"/>
      <c r="K229" s="193"/>
      <c r="L229" s="198"/>
      <c r="M229" s="199"/>
      <c r="N229" s="200"/>
      <c r="O229" s="200"/>
      <c r="P229" s="200"/>
      <c r="Q229" s="200"/>
      <c r="R229" s="200"/>
      <c r="S229" s="200"/>
      <c r="T229" s="201"/>
      <c r="AT229" s="202" t="s">
        <v>129</v>
      </c>
      <c r="AU229" s="202" t="s">
        <v>82</v>
      </c>
      <c r="AV229" s="13" t="s">
        <v>82</v>
      </c>
      <c r="AW229" s="13" t="s">
        <v>33</v>
      </c>
      <c r="AX229" s="13" t="s">
        <v>79</v>
      </c>
      <c r="AY229" s="202" t="s">
        <v>116</v>
      </c>
    </row>
    <row r="230" spans="1:65" s="2" customFormat="1" ht="16.5" customHeight="1">
      <c r="A230" s="33"/>
      <c r="B230" s="34"/>
      <c r="C230" s="172" t="s">
        <v>360</v>
      </c>
      <c r="D230" s="172" t="s">
        <v>118</v>
      </c>
      <c r="E230" s="173" t="s">
        <v>361</v>
      </c>
      <c r="F230" s="174" t="s">
        <v>362</v>
      </c>
      <c r="G230" s="175" t="s">
        <v>121</v>
      </c>
      <c r="H230" s="176">
        <v>17.760000000000002</v>
      </c>
      <c r="I230" s="177"/>
      <c r="J230" s="178">
        <f>ROUND(I230*H230,2)</f>
        <v>0</v>
      </c>
      <c r="K230" s="174" t="s">
        <v>122</v>
      </c>
      <c r="L230" s="38"/>
      <c r="M230" s="179" t="s">
        <v>19</v>
      </c>
      <c r="N230" s="180" t="s">
        <v>42</v>
      </c>
      <c r="O230" s="63"/>
      <c r="P230" s="181">
        <f>O230*H230</f>
        <v>0</v>
      </c>
      <c r="Q230" s="181">
        <v>2.6900000000000001E-3</v>
      </c>
      <c r="R230" s="181">
        <f>Q230*H230</f>
        <v>4.7774400000000009E-2</v>
      </c>
      <c r="S230" s="181">
        <v>0</v>
      </c>
      <c r="T230" s="18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3" t="s">
        <v>123</v>
      </c>
      <c r="AT230" s="183" t="s">
        <v>118</v>
      </c>
      <c r="AU230" s="183" t="s">
        <v>82</v>
      </c>
      <c r="AY230" s="16" t="s">
        <v>116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6" t="s">
        <v>79</v>
      </c>
      <c r="BK230" s="184">
        <f>ROUND(I230*H230,2)</f>
        <v>0</v>
      </c>
      <c r="BL230" s="16" t="s">
        <v>123</v>
      </c>
      <c r="BM230" s="183" t="s">
        <v>363</v>
      </c>
    </row>
    <row r="231" spans="1:65" s="2" customFormat="1" ht="11.25">
      <c r="A231" s="33"/>
      <c r="B231" s="34"/>
      <c r="C231" s="35"/>
      <c r="D231" s="185" t="s">
        <v>125</v>
      </c>
      <c r="E231" s="35"/>
      <c r="F231" s="186" t="s">
        <v>364</v>
      </c>
      <c r="G231" s="35"/>
      <c r="H231" s="35"/>
      <c r="I231" s="187"/>
      <c r="J231" s="35"/>
      <c r="K231" s="35"/>
      <c r="L231" s="38"/>
      <c r="M231" s="188"/>
      <c r="N231" s="189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125</v>
      </c>
      <c r="AU231" s="16" t="s">
        <v>82</v>
      </c>
    </row>
    <row r="232" spans="1:65" s="2" customFormat="1" ht="11.25">
      <c r="A232" s="33"/>
      <c r="B232" s="34"/>
      <c r="C232" s="35"/>
      <c r="D232" s="190" t="s">
        <v>127</v>
      </c>
      <c r="E232" s="35"/>
      <c r="F232" s="191" t="s">
        <v>365</v>
      </c>
      <c r="G232" s="35"/>
      <c r="H232" s="35"/>
      <c r="I232" s="187"/>
      <c r="J232" s="35"/>
      <c r="K232" s="35"/>
      <c r="L232" s="38"/>
      <c r="M232" s="188"/>
      <c r="N232" s="189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127</v>
      </c>
      <c r="AU232" s="16" t="s">
        <v>82</v>
      </c>
    </row>
    <row r="233" spans="1:65" s="13" customFormat="1" ht="11.25">
      <c r="B233" s="192"/>
      <c r="C233" s="193"/>
      <c r="D233" s="185" t="s">
        <v>129</v>
      </c>
      <c r="E233" s="194" t="s">
        <v>19</v>
      </c>
      <c r="F233" s="195" t="s">
        <v>366</v>
      </c>
      <c r="G233" s="193"/>
      <c r="H233" s="196">
        <v>17.760000000000002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129</v>
      </c>
      <c r="AU233" s="202" t="s">
        <v>82</v>
      </c>
      <c r="AV233" s="13" t="s">
        <v>82</v>
      </c>
      <c r="AW233" s="13" t="s">
        <v>33</v>
      </c>
      <c r="AX233" s="13" t="s">
        <v>79</v>
      </c>
      <c r="AY233" s="202" t="s">
        <v>116</v>
      </c>
    </row>
    <row r="234" spans="1:65" s="2" customFormat="1" ht="16.5" customHeight="1">
      <c r="A234" s="33"/>
      <c r="B234" s="34"/>
      <c r="C234" s="172" t="s">
        <v>367</v>
      </c>
      <c r="D234" s="172" t="s">
        <v>118</v>
      </c>
      <c r="E234" s="173" t="s">
        <v>368</v>
      </c>
      <c r="F234" s="174" t="s">
        <v>369</v>
      </c>
      <c r="G234" s="175" t="s">
        <v>121</v>
      </c>
      <c r="H234" s="176">
        <v>17.760000000000002</v>
      </c>
      <c r="I234" s="177"/>
      <c r="J234" s="178">
        <f>ROUND(I234*H234,2)</f>
        <v>0</v>
      </c>
      <c r="K234" s="174" t="s">
        <v>122</v>
      </c>
      <c r="L234" s="38"/>
      <c r="M234" s="179" t="s">
        <v>19</v>
      </c>
      <c r="N234" s="180" t="s">
        <v>42</v>
      </c>
      <c r="O234" s="63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3" t="s">
        <v>123</v>
      </c>
      <c r="AT234" s="183" t="s">
        <v>118</v>
      </c>
      <c r="AU234" s="183" t="s">
        <v>82</v>
      </c>
      <c r="AY234" s="16" t="s">
        <v>116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6" t="s">
        <v>79</v>
      </c>
      <c r="BK234" s="184">
        <f>ROUND(I234*H234,2)</f>
        <v>0</v>
      </c>
      <c r="BL234" s="16" t="s">
        <v>123</v>
      </c>
      <c r="BM234" s="183" t="s">
        <v>370</v>
      </c>
    </row>
    <row r="235" spans="1:65" s="2" customFormat="1" ht="11.25">
      <c r="A235" s="33"/>
      <c r="B235" s="34"/>
      <c r="C235" s="35"/>
      <c r="D235" s="185" t="s">
        <v>125</v>
      </c>
      <c r="E235" s="35"/>
      <c r="F235" s="186" t="s">
        <v>371</v>
      </c>
      <c r="G235" s="35"/>
      <c r="H235" s="35"/>
      <c r="I235" s="187"/>
      <c r="J235" s="35"/>
      <c r="K235" s="35"/>
      <c r="L235" s="38"/>
      <c r="M235" s="188"/>
      <c r="N235" s="189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125</v>
      </c>
      <c r="AU235" s="16" t="s">
        <v>82</v>
      </c>
    </row>
    <row r="236" spans="1:65" s="2" customFormat="1" ht="11.25">
      <c r="A236" s="33"/>
      <c r="B236" s="34"/>
      <c r="C236" s="35"/>
      <c r="D236" s="190" t="s">
        <v>127</v>
      </c>
      <c r="E236" s="35"/>
      <c r="F236" s="191" t="s">
        <v>372</v>
      </c>
      <c r="G236" s="35"/>
      <c r="H236" s="35"/>
      <c r="I236" s="187"/>
      <c r="J236" s="35"/>
      <c r="K236" s="35"/>
      <c r="L236" s="38"/>
      <c r="M236" s="188"/>
      <c r="N236" s="189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127</v>
      </c>
      <c r="AU236" s="16" t="s">
        <v>82</v>
      </c>
    </row>
    <row r="237" spans="1:65" s="2" customFormat="1" ht="16.5" customHeight="1">
      <c r="A237" s="33"/>
      <c r="B237" s="34"/>
      <c r="C237" s="172" t="s">
        <v>373</v>
      </c>
      <c r="D237" s="172" t="s">
        <v>118</v>
      </c>
      <c r="E237" s="173" t="s">
        <v>374</v>
      </c>
      <c r="F237" s="174" t="s">
        <v>375</v>
      </c>
      <c r="G237" s="175" t="s">
        <v>263</v>
      </c>
      <c r="H237" s="176">
        <v>0.151</v>
      </c>
      <c r="I237" s="177"/>
      <c r="J237" s="178">
        <f>ROUND(I237*H237,2)</f>
        <v>0</v>
      </c>
      <c r="K237" s="174" t="s">
        <v>122</v>
      </c>
      <c r="L237" s="38"/>
      <c r="M237" s="179" t="s">
        <v>19</v>
      </c>
      <c r="N237" s="180" t="s">
        <v>42</v>
      </c>
      <c r="O237" s="63"/>
      <c r="P237" s="181">
        <f>O237*H237</f>
        <v>0</v>
      </c>
      <c r="Q237" s="181">
        <v>1.06277</v>
      </c>
      <c r="R237" s="181">
        <f>Q237*H237</f>
        <v>0.16047827000000001</v>
      </c>
      <c r="S237" s="181">
        <v>0</v>
      </c>
      <c r="T237" s="18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3" t="s">
        <v>123</v>
      </c>
      <c r="AT237" s="183" t="s">
        <v>118</v>
      </c>
      <c r="AU237" s="183" t="s">
        <v>82</v>
      </c>
      <c r="AY237" s="16" t="s">
        <v>116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6" t="s">
        <v>79</v>
      </c>
      <c r="BK237" s="184">
        <f>ROUND(I237*H237,2)</f>
        <v>0</v>
      </c>
      <c r="BL237" s="16" t="s">
        <v>123</v>
      </c>
      <c r="BM237" s="183" t="s">
        <v>376</v>
      </c>
    </row>
    <row r="238" spans="1:65" s="2" customFormat="1" ht="11.25">
      <c r="A238" s="33"/>
      <c r="B238" s="34"/>
      <c r="C238" s="35"/>
      <c r="D238" s="185" t="s">
        <v>125</v>
      </c>
      <c r="E238" s="35"/>
      <c r="F238" s="186" t="s">
        <v>377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125</v>
      </c>
      <c r="AU238" s="16" t="s">
        <v>82</v>
      </c>
    </row>
    <row r="239" spans="1:65" s="2" customFormat="1" ht="11.25">
      <c r="A239" s="33"/>
      <c r="B239" s="34"/>
      <c r="C239" s="35"/>
      <c r="D239" s="190" t="s">
        <v>127</v>
      </c>
      <c r="E239" s="35"/>
      <c r="F239" s="191" t="s">
        <v>378</v>
      </c>
      <c r="G239" s="35"/>
      <c r="H239" s="35"/>
      <c r="I239" s="187"/>
      <c r="J239" s="35"/>
      <c r="K239" s="35"/>
      <c r="L239" s="38"/>
      <c r="M239" s="188"/>
      <c r="N239" s="189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127</v>
      </c>
      <c r="AU239" s="16" t="s">
        <v>82</v>
      </c>
    </row>
    <row r="240" spans="1:65" s="13" customFormat="1" ht="11.25">
      <c r="B240" s="192"/>
      <c r="C240" s="193"/>
      <c r="D240" s="185" t="s">
        <v>129</v>
      </c>
      <c r="E240" s="194" t="s">
        <v>19</v>
      </c>
      <c r="F240" s="195" t="s">
        <v>379</v>
      </c>
      <c r="G240" s="193"/>
      <c r="H240" s="196">
        <v>0.151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129</v>
      </c>
      <c r="AU240" s="202" t="s">
        <v>82</v>
      </c>
      <c r="AV240" s="13" t="s">
        <v>82</v>
      </c>
      <c r="AW240" s="13" t="s">
        <v>33</v>
      </c>
      <c r="AX240" s="13" t="s">
        <v>79</v>
      </c>
      <c r="AY240" s="202" t="s">
        <v>116</v>
      </c>
    </row>
    <row r="241" spans="1:65" s="12" customFormat="1" ht="22.9" customHeight="1">
      <c r="B241" s="156"/>
      <c r="C241" s="157"/>
      <c r="D241" s="158" t="s">
        <v>70</v>
      </c>
      <c r="E241" s="170" t="s">
        <v>123</v>
      </c>
      <c r="F241" s="170" t="s">
        <v>380</v>
      </c>
      <c r="G241" s="157"/>
      <c r="H241" s="157"/>
      <c r="I241" s="160"/>
      <c r="J241" s="171">
        <f>BK241</f>
        <v>0</v>
      </c>
      <c r="K241" s="157"/>
      <c r="L241" s="162"/>
      <c r="M241" s="163"/>
      <c r="N241" s="164"/>
      <c r="O241" s="164"/>
      <c r="P241" s="165">
        <f>SUM(P242:P261)</f>
        <v>0</v>
      </c>
      <c r="Q241" s="164"/>
      <c r="R241" s="165">
        <f>SUM(R242:R261)</f>
        <v>21.760551920000001</v>
      </c>
      <c r="S241" s="164"/>
      <c r="T241" s="166">
        <f>SUM(T242:T261)</f>
        <v>0</v>
      </c>
      <c r="AR241" s="167" t="s">
        <v>79</v>
      </c>
      <c r="AT241" s="168" t="s">
        <v>70</v>
      </c>
      <c r="AU241" s="168" t="s">
        <v>79</v>
      </c>
      <c r="AY241" s="167" t="s">
        <v>116</v>
      </c>
      <c r="BK241" s="169">
        <f>SUM(BK242:BK261)</f>
        <v>0</v>
      </c>
    </row>
    <row r="242" spans="1:65" s="2" customFormat="1" ht="16.5" customHeight="1">
      <c r="A242" s="33"/>
      <c r="B242" s="34"/>
      <c r="C242" s="172" t="s">
        <v>381</v>
      </c>
      <c r="D242" s="172" t="s">
        <v>118</v>
      </c>
      <c r="E242" s="173" t="s">
        <v>382</v>
      </c>
      <c r="F242" s="174" t="s">
        <v>383</v>
      </c>
      <c r="G242" s="175" t="s">
        <v>121</v>
      </c>
      <c r="H242" s="176">
        <v>14.68</v>
      </c>
      <c r="I242" s="177"/>
      <c r="J242" s="178">
        <f>ROUND(I242*H242,2)</f>
        <v>0</v>
      </c>
      <c r="K242" s="174" t="s">
        <v>122</v>
      </c>
      <c r="L242" s="38"/>
      <c r="M242" s="179" t="s">
        <v>19</v>
      </c>
      <c r="N242" s="180" t="s">
        <v>42</v>
      </c>
      <c r="O242" s="63"/>
      <c r="P242" s="181">
        <f>O242*H242</f>
        <v>0</v>
      </c>
      <c r="Q242" s="181">
        <v>0.36435000000000001</v>
      </c>
      <c r="R242" s="181">
        <f>Q242*H242</f>
        <v>5.3486580000000004</v>
      </c>
      <c r="S242" s="181">
        <v>0</v>
      </c>
      <c r="T242" s="18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3" t="s">
        <v>123</v>
      </c>
      <c r="AT242" s="183" t="s">
        <v>118</v>
      </c>
      <c r="AU242" s="183" t="s">
        <v>82</v>
      </c>
      <c r="AY242" s="16" t="s">
        <v>116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6" t="s">
        <v>79</v>
      </c>
      <c r="BK242" s="184">
        <f>ROUND(I242*H242,2)</f>
        <v>0</v>
      </c>
      <c r="BL242" s="16" t="s">
        <v>123</v>
      </c>
      <c r="BM242" s="183" t="s">
        <v>384</v>
      </c>
    </row>
    <row r="243" spans="1:65" s="2" customFormat="1" ht="11.25">
      <c r="A243" s="33"/>
      <c r="B243" s="34"/>
      <c r="C243" s="35"/>
      <c r="D243" s="185" t="s">
        <v>125</v>
      </c>
      <c r="E243" s="35"/>
      <c r="F243" s="186" t="s">
        <v>385</v>
      </c>
      <c r="G243" s="35"/>
      <c r="H243" s="35"/>
      <c r="I243" s="187"/>
      <c r="J243" s="35"/>
      <c r="K243" s="35"/>
      <c r="L243" s="38"/>
      <c r="M243" s="188"/>
      <c r="N243" s="189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125</v>
      </c>
      <c r="AU243" s="16" t="s">
        <v>82</v>
      </c>
    </row>
    <row r="244" spans="1:65" s="2" customFormat="1" ht="11.25">
      <c r="A244" s="33"/>
      <c r="B244" s="34"/>
      <c r="C244" s="35"/>
      <c r="D244" s="190" t="s">
        <v>127</v>
      </c>
      <c r="E244" s="35"/>
      <c r="F244" s="191" t="s">
        <v>386</v>
      </c>
      <c r="G244" s="35"/>
      <c r="H244" s="35"/>
      <c r="I244" s="187"/>
      <c r="J244" s="35"/>
      <c r="K244" s="35"/>
      <c r="L244" s="38"/>
      <c r="M244" s="188"/>
      <c r="N244" s="189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127</v>
      </c>
      <c r="AU244" s="16" t="s">
        <v>82</v>
      </c>
    </row>
    <row r="245" spans="1:65" s="13" customFormat="1" ht="11.25">
      <c r="B245" s="192"/>
      <c r="C245" s="193"/>
      <c r="D245" s="185" t="s">
        <v>129</v>
      </c>
      <c r="E245" s="194" t="s">
        <v>19</v>
      </c>
      <c r="F245" s="195" t="s">
        <v>387</v>
      </c>
      <c r="G245" s="193"/>
      <c r="H245" s="196">
        <v>14.68</v>
      </c>
      <c r="I245" s="197"/>
      <c r="J245" s="193"/>
      <c r="K245" s="193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129</v>
      </c>
      <c r="AU245" s="202" t="s">
        <v>82</v>
      </c>
      <c r="AV245" s="13" t="s">
        <v>82</v>
      </c>
      <c r="AW245" s="13" t="s">
        <v>33</v>
      </c>
      <c r="AX245" s="13" t="s">
        <v>79</v>
      </c>
      <c r="AY245" s="202" t="s">
        <v>116</v>
      </c>
    </row>
    <row r="246" spans="1:65" s="2" customFormat="1" ht="16.5" customHeight="1">
      <c r="A246" s="33"/>
      <c r="B246" s="34"/>
      <c r="C246" s="172" t="s">
        <v>388</v>
      </c>
      <c r="D246" s="172" t="s">
        <v>118</v>
      </c>
      <c r="E246" s="173" t="s">
        <v>389</v>
      </c>
      <c r="F246" s="174" t="s">
        <v>390</v>
      </c>
      <c r="G246" s="175" t="s">
        <v>180</v>
      </c>
      <c r="H246" s="176">
        <v>1.32</v>
      </c>
      <c r="I246" s="177"/>
      <c r="J246" s="178">
        <f>ROUND(I246*H246,2)</f>
        <v>0</v>
      </c>
      <c r="K246" s="174" t="s">
        <v>122</v>
      </c>
      <c r="L246" s="38"/>
      <c r="M246" s="179" t="s">
        <v>19</v>
      </c>
      <c r="N246" s="180" t="s">
        <v>42</v>
      </c>
      <c r="O246" s="63"/>
      <c r="P246" s="181">
        <f>O246*H246</f>
        <v>0</v>
      </c>
      <c r="Q246" s="181">
        <v>1.8907700000000001</v>
      </c>
      <c r="R246" s="181">
        <f>Q246*H246</f>
        <v>2.4958164000000003</v>
      </c>
      <c r="S246" s="181">
        <v>0</v>
      </c>
      <c r="T246" s="18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3" t="s">
        <v>123</v>
      </c>
      <c r="AT246" s="183" t="s">
        <v>118</v>
      </c>
      <c r="AU246" s="183" t="s">
        <v>82</v>
      </c>
      <c r="AY246" s="16" t="s">
        <v>116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6" t="s">
        <v>79</v>
      </c>
      <c r="BK246" s="184">
        <f>ROUND(I246*H246,2)</f>
        <v>0</v>
      </c>
      <c r="BL246" s="16" t="s">
        <v>123</v>
      </c>
      <c r="BM246" s="183" t="s">
        <v>391</v>
      </c>
    </row>
    <row r="247" spans="1:65" s="2" customFormat="1" ht="11.25">
      <c r="A247" s="33"/>
      <c r="B247" s="34"/>
      <c r="C247" s="35"/>
      <c r="D247" s="185" t="s">
        <v>125</v>
      </c>
      <c r="E247" s="35"/>
      <c r="F247" s="186" t="s">
        <v>392</v>
      </c>
      <c r="G247" s="35"/>
      <c r="H247" s="35"/>
      <c r="I247" s="187"/>
      <c r="J247" s="35"/>
      <c r="K247" s="35"/>
      <c r="L247" s="38"/>
      <c r="M247" s="188"/>
      <c r="N247" s="189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125</v>
      </c>
      <c r="AU247" s="16" t="s">
        <v>82</v>
      </c>
    </row>
    <row r="248" spans="1:65" s="2" customFormat="1" ht="11.25">
      <c r="A248" s="33"/>
      <c r="B248" s="34"/>
      <c r="C248" s="35"/>
      <c r="D248" s="190" t="s">
        <v>127</v>
      </c>
      <c r="E248" s="35"/>
      <c r="F248" s="191" t="s">
        <v>393</v>
      </c>
      <c r="G248" s="35"/>
      <c r="H248" s="35"/>
      <c r="I248" s="187"/>
      <c r="J248" s="35"/>
      <c r="K248" s="35"/>
      <c r="L248" s="38"/>
      <c r="M248" s="188"/>
      <c r="N248" s="189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127</v>
      </c>
      <c r="AU248" s="16" t="s">
        <v>82</v>
      </c>
    </row>
    <row r="249" spans="1:65" s="13" customFormat="1" ht="11.25">
      <c r="B249" s="192"/>
      <c r="C249" s="193"/>
      <c r="D249" s="185" t="s">
        <v>129</v>
      </c>
      <c r="E249" s="194" t="s">
        <v>19</v>
      </c>
      <c r="F249" s="195" t="s">
        <v>394</v>
      </c>
      <c r="G249" s="193"/>
      <c r="H249" s="196">
        <v>1.32</v>
      </c>
      <c r="I249" s="197"/>
      <c r="J249" s="193"/>
      <c r="K249" s="193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129</v>
      </c>
      <c r="AU249" s="202" t="s">
        <v>82</v>
      </c>
      <c r="AV249" s="13" t="s">
        <v>82</v>
      </c>
      <c r="AW249" s="13" t="s">
        <v>33</v>
      </c>
      <c r="AX249" s="13" t="s">
        <v>79</v>
      </c>
      <c r="AY249" s="202" t="s">
        <v>116</v>
      </c>
    </row>
    <row r="250" spans="1:65" s="2" customFormat="1" ht="16.5" customHeight="1">
      <c r="A250" s="33"/>
      <c r="B250" s="34"/>
      <c r="C250" s="172" t="s">
        <v>395</v>
      </c>
      <c r="D250" s="172" t="s">
        <v>118</v>
      </c>
      <c r="E250" s="173" t="s">
        <v>396</v>
      </c>
      <c r="F250" s="174" t="s">
        <v>397</v>
      </c>
      <c r="G250" s="175" t="s">
        <v>180</v>
      </c>
      <c r="H250" s="176">
        <v>1.296</v>
      </c>
      <c r="I250" s="177"/>
      <c r="J250" s="178">
        <f>ROUND(I250*H250,2)</f>
        <v>0</v>
      </c>
      <c r="K250" s="174" t="s">
        <v>122</v>
      </c>
      <c r="L250" s="38"/>
      <c r="M250" s="179" t="s">
        <v>19</v>
      </c>
      <c r="N250" s="180" t="s">
        <v>42</v>
      </c>
      <c r="O250" s="63"/>
      <c r="P250" s="181">
        <f>O250*H250</f>
        <v>0</v>
      </c>
      <c r="Q250" s="181">
        <v>2.3010199999999998</v>
      </c>
      <c r="R250" s="181">
        <f>Q250*H250</f>
        <v>2.98212192</v>
      </c>
      <c r="S250" s="181">
        <v>0</v>
      </c>
      <c r="T250" s="18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3" t="s">
        <v>123</v>
      </c>
      <c r="AT250" s="183" t="s">
        <v>118</v>
      </c>
      <c r="AU250" s="183" t="s">
        <v>82</v>
      </c>
      <c r="AY250" s="16" t="s">
        <v>116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6" t="s">
        <v>79</v>
      </c>
      <c r="BK250" s="184">
        <f>ROUND(I250*H250,2)</f>
        <v>0</v>
      </c>
      <c r="BL250" s="16" t="s">
        <v>123</v>
      </c>
      <c r="BM250" s="183" t="s">
        <v>398</v>
      </c>
    </row>
    <row r="251" spans="1:65" s="2" customFormat="1" ht="19.5">
      <c r="A251" s="33"/>
      <c r="B251" s="34"/>
      <c r="C251" s="35"/>
      <c r="D251" s="185" t="s">
        <v>125</v>
      </c>
      <c r="E251" s="35"/>
      <c r="F251" s="186" t="s">
        <v>399</v>
      </c>
      <c r="G251" s="35"/>
      <c r="H251" s="35"/>
      <c r="I251" s="187"/>
      <c r="J251" s="35"/>
      <c r="K251" s="35"/>
      <c r="L251" s="38"/>
      <c r="M251" s="188"/>
      <c r="N251" s="189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125</v>
      </c>
      <c r="AU251" s="16" t="s">
        <v>82</v>
      </c>
    </row>
    <row r="252" spans="1:65" s="2" customFormat="1" ht="11.25">
      <c r="A252" s="33"/>
      <c r="B252" s="34"/>
      <c r="C252" s="35"/>
      <c r="D252" s="190" t="s">
        <v>127</v>
      </c>
      <c r="E252" s="35"/>
      <c r="F252" s="191" t="s">
        <v>400</v>
      </c>
      <c r="G252" s="35"/>
      <c r="H252" s="35"/>
      <c r="I252" s="187"/>
      <c r="J252" s="35"/>
      <c r="K252" s="35"/>
      <c r="L252" s="38"/>
      <c r="M252" s="188"/>
      <c r="N252" s="189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127</v>
      </c>
      <c r="AU252" s="16" t="s">
        <v>82</v>
      </c>
    </row>
    <row r="253" spans="1:65" s="13" customFormat="1" ht="11.25">
      <c r="B253" s="192"/>
      <c r="C253" s="193"/>
      <c r="D253" s="185" t="s">
        <v>129</v>
      </c>
      <c r="E253" s="194" t="s">
        <v>19</v>
      </c>
      <c r="F253" s="195" t="s">
        <v>401</v>
      </c>
      <c r="G253" s="193"/>
      <c r="H253" s="196">
        <v>1.296</v>
      </c>
      <c r="I253" s="197"/>
      <c r="J253" s="193"/>
      <c r="K253" s="193"/>
      <c r="L253" s="198"/>
      <c r="M253" s="199"/>
      <c r="N253" s="200"/>
      <c r="O253" s="200"/>
      <c r="P253" s="200"/>
      <c r="Q253" s="200"/>
      <c r="R253" s="200"/>
      <c r="S253" s="200"/>
      <c r="T253" s="201"/>
      <c r="AT253" s="202" t="s">
        <v>129</v>
      </c>
      <c r="AU253" s="202" t="s">
        <v>82</v>
      </c>
      <c r="AV253" s="13" t="s">
        <v>82</v>
      </c>
      <c r="AW253" s="13" t="s">
        <v>33</v>
      </c>
      <c r="AX253" s="13" t="s">
        <v>79</v>
      </c>
      <c r="AY253" s="202" t="s">
        <v>116</v>
      </c>
    </row>
    <row r="254" spans="1:65" s="2" customFormat="1" ht="16.5" customHeight="1">
      <c r="A254" s="33"/>
      <c r="B254" s="34"/>
      <c r="C254" s="172" t="s">
        <v>402</v>
      </c>
      <c r="D254" s="172" t="s">
        <v>118</v>
      </c>
      <c r="E254" s="173" t="s">
        <v>403</v>
      </c>
      <c r="F254" s="174" t="s">
        <v>404</v>
      </c>
      <c r="G254" s="175" t="s">
        <v>121</v>
      </c>
      <c r="H254" s="176">
        <v>3.6</v>
      </c>
      <c r="I254" s="177"/>
      <c r="J254" s="178">
        <f>ROUND(I254*H254,2)</f>
        <v>0</v>
      </c>
      <c r="K254" s="174" t="s">
        <v>122</v>
      </c>
      <c r="L254" s="38"/>
      <c r="M254" s="179" t="s">
        <v>19</v>
      </c>
      <c r="N254" s="180" t="s">
        <v>42</v>
      </c>
      <c r="O254" s="63"/>
      <c r="P254" s="181">
        <f>O254*H254</f>
        <v>0</v>
      </c>
      <c r="Q254" s="181">
        <v>6.3200000000000001E-3</v>
      </c>
      <c r="R254" s="181">
        <f>Q254*H254</f>
        <v>2.2752000000000001E-2</v>
      </c>
      <c r="S254" s="181">
        <v>0</v>
      </c>
      <c r="T254" s="18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3" t="s">
        <v>123</v>
      </c>
      <c r="AT254" s="183" t="s">
        <v>118</v>
      </c>
      <c r="AU254" s="183" t="s">
        <v>82</v>
      </c>
      <c r="AY254" s="16" t="s">
        <v>116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6" t="s">
        <v>79</v>
      </c>
      <c r="BK254" s="184">
        <f>ROUND(I254*H254,2)</f>
        <v>0</v>
      </c>
      <c r="BL254" s="16" t="s">
        <v>123</v>
      </c>
      <c r="BM254" s="183" t="s">
        <v>405</v>
      </c>
    </row>
    <row r="255" spans="1:65" s="2" customFormat="1" ht="11.25">
      <c r="A255" s="33"/>
      <c r="B255" s="34"/>
      <c r="C255" s="35"/>
      <c r="D255" s="185" t="s">
        <v>125</v>
      </c>
      <c r="E255" s="35"/>
      <c r="F255" s="186" t="s">
        <v>406</v>
      </c>
      <c r="G255" s="35"/>
      <c r="H255" s="35"/>
      <c r="I255" s="187"/>
      <c r="J255" s="35"/>
      <c r="K255" s="35"/>
      <c r="L255" s="38"/>
      <c r="M255" s="188"/>
      <c r="N255" s="189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125</v>
      </c>
      <c r="AU255" s="16" t="s">
        <v>82</v>
      </c>
    </row>
    <row r="256" spans="1:65" s="2" customFormat="1" ht="11.25">
      <c r="A256" s="33"/>
      <c r="B256" s="34"/>
      <c r="C256" s="35"/>
      <c r="D256" s="190" t="s">
        <v>127</v>
      </c>
      <c r="E256" s="35"/>
      <c r="F256" s="191" t="s">
        <v>407</v>
      </c>
      <c r="G256" s="35"/>
      <c r="H256" s="35"/>
      <c r="I256" s="187"/>
      <c r="J256" s="35"/>
      <c r="K256" s="35"/>
      <c r="L256" s="38"/>
      <c r="M256" s="188"/>
      <c r="N256" s="189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127</v>
      </c>
      <c r="AU256" s="16" t="s">
        <v>82</v>
      </c>
    </row>
    <row r="257" spans="1:65" s="13" customFormat="1" ht="11.25">
      <c r="B257" s="192"/>
      <c r="C257" s="193"/>
      <c r="D257" s="185" t="s">
        <v>129</v>
      </c>
      <c r="E257" s="194" t="s">
        <v>19</v>
      </c>
      <c r="F257" s="195" t="s">
        <v>408</v>
      </c>
      <c r="G257" s="193"/>
      <c r="H257" s="196">
        <v>3.6</v>
      </c>
      <c r="I257" s="197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129</v>
      </c>
      <c r="AU257" s="202" t="s">
        <v>82</v>
      </c>
      <c r="AV257" s="13" t="s">
        <v>82</v>
      </c>
      <c r="AW257" s="13" t="s">
        <v>33</v>
      </c>
      <c r="AX257" s="13" t="s">
        <v>79</v>
      </c>
      <c r="AY257" s="202" t="s">
        <v>116</v>
      </c>
    </row>
    <row r="258" spans="1:65" s="2" customFormat="1" ht="16.5" customHeight="1">
      <c r="A258" s="33"/>
      <c r="B258" s="34"/>
      <c r="C258" s="172" t="s">
        <v>409</v>
      </c>
      <c r="D258" s="172" t="s">
        <v>118</v>
      </c>
      <c r="E258" s="173" t="s">
        <v>410</v>
      </c>
      <c r="F258" s="174" t="s">
        <v>411</v>
      </c>
      <c r="G258" s="175" t="s">
        <v>121</v>
      </c>
      <c r="H258" s="176">
        <v>14.68</v>
      </c>
      <c r="I258" s="177"/>
      <c r="J258" s="178">
        <f>ROUND(I258*H258,2)</f>
        <v>0</v>
      </c>
      <c r="K258" s="174" t="s">
        <v>122</v>
      </c>
      <c r="L258" s="38"/>
      <c r="M258" s="179" t="s">
        <v>19</v>
      </c>
      <c r="N258" s="180" t="s">
        <v>42</v>
      </c>
      <c r="O258" s="63"/>
      <c r="P258" s="181">
        <f>O258*H258</f>
        <v>0</v>
      </c>
      <c r="Q258" s="181">
        <v>0.74326999999999999</v>
      </c>
      <c r="R258" s="181">
        <f>Q258*H258</f>
        <v>10.9112036</v>
      </c>
      <c r="S258" s="181">
        <v>0</v>
      </c>
      <c r="T258" s="18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3" t="s">
        <v>123</v>
      </c>
      <c r="AT258" s="183" t="s">
        <v>118</v>
      </c>
      <c r="AU258" s="183" t="s">
        <v>82</v>
      </c>
      <c r="AY258" s="16" t="s">
        <v>116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6" t="s">
        <v>79</v>
      </c>
      <c r="BK258" s="184">
        <f>ROUND(I258*H258,2)</f>
        <v>0</v>
      </c>
      <c r="BL258" s="16" t="s">
        <v>123</v>
      </c>
      <c r="BM258" s="183" t="s">
        <v>412</v>
      </c>
    </row>
    <row r="259" spans="1:65" s="2" customFormat="1" ht="11.25">
      <c r="A259" s="33"/>
      <c r="B259" s="34"/>
      <c r="C259" s="35"/>
      <c r="D259" s="185" t="s">
        <v>125</v>
      </c>
      <c r="E259" s="35"/>
      <c r="F259" s="186" t="s">
        <v>413</v>
      </c>
      <c r="G259" s="35"/>
      <c r="H259" s="35"/>
      <c r="I259" s="187"/>
      <c r="J259" s="35"/>
      <c r="K259" s="35"/>
      <c r="L259" s="38"/>
      <c r="M259" s="188"/>
      <c r="N259" s="189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125</v>
      </c>
      <c r="AU259" s="16" t="s">
        <v>82</v>
      </c>
    </row>
    <row r="260" spans="1:65" s="2" customFormat="1" ht="11.25">
      <c r="A260" s="33"/>
      <c r="B260" s="34"/>
      <c r="C260" s="35"/>
      <c r="D260" s="190" t="s">
        <v>127</v>
      </c>
      <c r="E260" s="35"/>
      <c r="F260" s="191" t="s">
        <v>414</v>
      </c>
      <c r="G260" s="35"/>
      <c r="H260" s="35"/>
      <c r="I260" s="187"/>
      <c r="J260" s="35"/>
      <c r="K260" s="35"/>
      <c r="L260" s="38"/>
      <c r="M260" s="188"/>
      <c r="N260" s="189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127</v>
      </c>
      <c r="AU260" s="16" t="s">
        <v>82</v>
      </c>
    </row>
    <row r="261" spans="1:65" s="13" customFormat="1" ht="11.25">
      <c r="B261" s="192"/>
      <c r="C261" s="193"/>
      <c r="D261" s="185" t="s">
        <v>129</v>
      </c>
      <c r="E261" s="194" t="s">
        <v>19</v>
      </c>
      <c r="F261" s="195" t="s">
        <v>387</v>
      </c>
      <c r="G261" s="193"/>
      <c r="H261" s="196">
        <v>14.68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129</v>
      </c>
      <c r="AU261" s="202" t="s">
        <v>82</v>
      </c>
      <c r="AV261" s="13" t="s">
        <v>82</v>
      </c>
      <c r="AW261" s="13" t="s">
        <v>33</v>
      </c>
      <c r="AX261" s="13" t="s">
        <v>79</v>
      </c>
      <c r="AY261" s="202" t="s">
        <v>116</v>
      </c>
    </row>
    <row r="262" spans="1:65" s="12" customFormat="1" ht="22.9" customHeight="1">
      <c r="B262" s="156"/>
      <c r="C262" s="157"/>
      <c r="D262" s="158" t="s">
        <v>70</v>
      </c>
      <c r="E262" s="170" t="s">
        <v>151</v>
      </c>
      <c r="F262" s="170" t="s">
        <v>415</v>
      </c>
      <c r="G262" s="157"/>
      <c r="H262" s="157"/>
      <c r="I262" s="160"/>
      <c r="J262" s="171">
        <f>BK262</f>
        <v>0</v>
      </c>
      <c r="K262" s="157"/>
      <c r="L262" s="162"/>
      <c r="M262" s="163"/>
      <c r="N262" s="164"/>
      <c r="O262" s="164"/>
      <c r="P262" s="165">
        <f>SUM(P263:P299)</f>
        <v>0</v>
      </c>
      <c r="Q262" s="164"/>
      <c r="R262" s="165">
        <f>SUM(R263:R299)</f>
        <v>484.71549999999996</v>
      </c>
      <c r="S262" s="164"/>
      <c r="T262" s="166">
        <f>SUM(T263:T299)</f>
        <v>0</v>
      </c>
      <c r="AR262" s="167" t="s">
        <v>79</v>
      </c>
      <c r="AT262" s="168" t="s">
        <v>70</v>
      </c>
      <c r="AU262" s="168" t="s">
        <v>79</v>
      </c>
      <c r="AY262" s="167" t="s">
        <v>116</v>
      </c>
      <c r="BK262" s="169">
        <f>SUM(BK263:BK299)</f>
        <v>0</v>
      </c>
    </row>
    <row r="263" spans="1:65" s="2" customFormat="1" ht="24.2" customHeight="1">
      <c r="A263" s="33"/>
      <c r="B263" s="34"/>
      <c r="C263" s="172" t="s">
        <v>416</v>
      </c>
      <c r="D263" s="172" t="s">
        <v>118</v>
      </c>
      <c r="E263" s="173" t="s">
        <v>417</v>
      </c>
      <c r="F263" s="174" t="s">
        <v>418</v>
      </c>
      <c r="G263" s="175" t="s">
        <v>121</v>
      </c>
      <c r="H263" s="176">
        <v>587.9</v>
      </c>
      <c r="I263" s="177"/>
      <c r="J263" s="178">
        <f>ROUND(I263*H263,2)</f>
        <v>0</v>
      </c>
      <c r="K263" s="174" t="s">
        <v>122</v>
      </c>
      <c r="L263" s="38"/>
      <c r="M263" s="179" t="s">
        <v>19</v>
      </c>
      <c r="N263" s="180" t="s">
        <v>42</v>
      </c>
      <c r="O263" s="63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3" t="s">
        <v>123</v>
      </c>
      <c r="AT263" s="183" t="s">
        <v>118</v>
      </c>
      <c r="AU263" s="183" t="s">
        <v>82</v>
      </c>
      <c r="AY263" s="16" t="s">
        <v>116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6" t="s">
        <v>79</v>
      </c>
      <c r="BK263" s="184">
        <f>ROUND(I263*H263,2)</f>
        <v>0</v>
      </c>
      <c r="BL263" s="16" t="s">
        <v>123</v>
      </c>
      <c r="BM263" s="183" t="s">
        <v>419</v>
      </c>
    </row>
    <row r="264" spans="1:65" s="2" customFormat="1" ht="19.5">
      <c r="A264" s="33"/>
      <c r="B264" s="34"/>
      <c r="C264" s="35"/>
      <c r="D264" s="185" t="s">
        <v>125</v>
      </c>
      <c r="E264" s="35"/>
      <c r="F264" s="186" t="s">
        <v>420</v>
      </c>
      <c r="G264" s="35"/>
      <c r="H264" s="35"/>
      <c r="I264" s="187"/>
      <c r="J264" s="35"/>
      <c r="K264" s="35"/>
      <c r="L264" s="38"/>
      <c r="M264" s="188"/>
      <c r="N264" s="189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125</v>
      </c>
      <c r="AU264" s="16" t="s">
        <v>82</v>
      </c>
    </row>
    <row r="265" spans="1:65" s="2" customFormat="1" ht="11.25">
      <c r="A265" s="33"/>
      <c r="B265" s="34"/>
      <c r="C265" s="35"/>
      <c r="D265" s="190" t="s">
        <v>127</v>
      </c>
      <c r="E265" s="35"/>
      <c r="F265" s="191" t="s">
        <v>421</v>
      </c>
      <c r="G265" s="35"/>
      <c r="H265" s="35"/>
      <c r="I265" s="187"/>
      <c r="J265" s="35"/>
      <c r="K265" s="35"/>
      <c r="L265" s="38"/>
      <c r="M265" s="188"/>
      <c r="N265" s="189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127</v>
      </c>
      <c r="AU265" s="16" t="s">
        <v>82</v>
      </c>
    </row>
    <row r="266" spans="1:65" s="13" customFormat="1" ht="11.25">
      <c r="B266" s="192"/>
      <c r="C266" s="193"/>
      <c r="D266" s="185" t="s">
        <v>129</v>
      </c>
      <c r="E266" s="194" t="s">
        <v>19</v>
      </c>
      <c r="F266" s="195" t="s">
        <v>422</v>
      </c>
      <c r="G266" s="193"/>
      <c r="H266" s="196">
        <v>501.6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129</v>
      </c>
      <c r="AU266" s="202" t="s">
        <v>82</v>
      </c>
      <c r="AV266" s="13" t="s">
        <v>82</v>
      </c>
      <c r="AW266" s="13" t="s">
        <v>33</v>
      </c>
      <c r="AX266" s="13" t="s">
        <v>71</v>
      </c>
      <c r="AY266" s="202" t="s">
        <v>116</v>
      </c>
    </row>
    <row r="267" spans="1:65" s="13" customFormat="1" ht="11.25">
      <c r="B267" s="192"/>
      <c r="C267" s="193"/>
      <c r="D267" s="185" t="s">
        <v>129</v>
      </c>
      <c r="E267" s="194" t="s">
        <v>19</v>
      </c>
      <c r="F267" s="195" t="s">
        <v>325</v>
      </c>
      <c r="G267" s="193"/>
      <c r="H267" s="196">
        <v>86.3</v>
      </c>
      <c r="I267" s="197"/>
      <c r="J267" s="193"/>
      <c r="K267" s="193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129</v>
      </c>
      <c r="AU267" s="202" t="s">
        <v>82</v>
      </c>
      <c r="AV267" s="13" t="s">
        <v>82</v>
      </c>
      <c r="AW267" s="13" t="s">
        <v>33</v>
      </c>
      <c r="AX267" s="13" t="s">
        <v>71</v>
      </c>
      <c r="AY267" s="202" t="s">
        <v>116</v>
      </c>
    </row>
    <row r="268" spans="1:65" s="2" customFormat="1" ht="16.5" customHeight="1">
      <c r="A268" s="33"/>
      <c r="B268" s="34"/>
      <c r="C268" s="204" t="s">
        <v>423</v>
      </c>
      <c r="D268" s="204" t="s">
        <v>291</v>
      </c>
      <c r="E268" s="205" t="s">
        <v>424</v>
      </c>
      <c r="F268" s="206" t="s">
        <v>425</v>
      </c>
      <c r="G268" s="207" t="s">
        <v>263</v>
      </c>
      <c r="H268" s="208">
        <v>25.984999999999999</v>
      </c>
      <c r="I268" s="209"/>
      <c r="J268" s="210">
        <f>ROUND(I268*H268,2)</f>
        <v>0</v>
      </c>
      <c r="K268" s="206" t="s">
        <v>122</v>
      </c>
      <c r="L268" s="211"/>
      <c r="M268" s="212" t="s">
        <v>19</v>
      </c>
      <c r="N268" s="213" t="s">
        <v>42</v>
      </c>
      <c r="O268" s="63"/>
      <c r="P268" s="181">
        <f>O268*H268</f>
        <v>0</v>
      </c>
      <c r="Q268" s="181">
        <v>1</v>
      </c>
      <c r="R268" s="181">
        <f>Q268*H268</f>
        <v>25.984999999999999</v>
      </c>
      <c r="S268" s="181">
        <v>0</v>
      </c>
      <c r="T268" s="18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3" t="s">
        <v>170</v>
      </c>
      <c r="AT268" s="183" t="s">
        <v>291</v>
      </c>
      <c r="AU268" s="183" t="s">
        <v>82</v>
      </c>
      <c r="AY268" s="16" t="s">
        <v>116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6" t="s">
        <v>79</v>
      </c>
      <c r="BK268" s="184">
        <f>ROUND(I268*H268,2)</f>
        <v>0</v>
      </c>
      <c r="BL268" s="16" t="s">
        <v>123</v>
      </c>
      <c r="BM268" s="183" t="s">
        <v>426</v>
      </c>
    </row>
    <row r="269" spans="1:65" s="2" customFormat="1" ht="11.25">
      <c r="A269" s="33"/>
      <c r="B269" s="34"/>
      <c r="C269" s="35"/>
      <c r="D269" s="185" t="s">
        <v>125</v>
      </c>
      <c r="E269" s="35"/>
      <c r="F269" s="186" t="s">
        <v>425</v>
      </c>
      <c r="G269" s="35"/>
      <c r="H269" s="35"/>
      <c r="I269" s="187"/>
      <c r="J269" s="35"/>
      <c r="K269" s="35"/>
      <c r="L269" s="38"/>
      <c r="M269" s="188"/>
      <c r="N269" s="189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125</v>
      </c>
      <c r="AU269" s="16" t="s">
        <v>82</v>
      </c>
    </row>
    <row r="270" spans="1:65" s="13" customFormat="1" ht="11.25">
      <c r="B270" s="192"/>
      <c r="C270" s="193"/>
      <c r="D270" s="185" t="s">
        <v>129</v>
      </c>
      <c r="E270" s="194" t="s">
        <v>19</v>
      </c>
      <c r="F270" s="195" t="s">
        <v>427</v>
      </c>
      <c r="G270" s="193"/>
      <c r="H270" s="196">
        <v>25.984999999999999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129</v>
      </c>
      <c r="AU270" s="202" t="s">
        <v>82</v>
      </c>
      <c r="AV270" s="13" t="s">
        <v>82</v>
      </c>
      <c r="AW270" s="13" t="s">
        <v>33</v>
      </c>
      <c r="AX270" s="13" t="s">
        <v>79</v>
      </c>
      <c r="AY270" s="202" t="s">
        <v>116</v>
      </c>
    </row>
    <row r="271" spans="1:65" s="2" customFormat="1" ht="16.5" customHeight="1">
      <c r="A271" s="33"/>
      <c r="B271" s="34"/>
      <c r="C271" s="172" t="s">
        <v>428</v>
      </c>
      <c r="D271" s="172" t="s">
        <v>118</v>
      </c>
      <c r="E271" s="173" t="s">
        <v>429</v>
      </c>
      <c r="F271" s="174" t="s">
        <v>430</v>
      </c>
      <c r="G271" s="175" t="s">
        <v>121</v>
      </c>
      <c r="H271" s="176">
        <v>1299.3</v>
      </c>
      <c r="I271" s="177"/>
      <c r="J271" s="178">
        <f>ROUND(I271*H271,2)</f>
        <v>0</v>
      </c>
      <c r="K271" s="174" t="s">
        <v>122</v>
      </c>
      <c r="L271" s="38"/>
      <c r="M271" s="179" t="s">
        <v>19</v>
      </c>
      <c r="N271" s="180" t="s">
        <v>42</v>
      </c>
      <c r="O271" s="63"/>
      <c r="P271" s="181">
        <f>O271*H271</f>
        <v>0</v>
      </c>
      <c r="Q271" s="181">
        <v>0.34499999999999997</v>
      </c>
      <c r="R271" s="181">
        <f>Q271*H271</f>
        <v>448.25849999999997</v>
      </c>
      <c r="S271" s="181">
        <v>0</v>
      </c>
      <c r="T271" s="18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3" t="s">
        <v>123</v>
      </c>
      <c r="AT271" s="183" t="s">
        <v>118</v>
      </c>
      <c r="AU271" s="183" t="s">
        <v>82</v>
      </c>
      <c r="AY271" s="16" t="s">
        <v>116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6" t="s">
        <v>79</v>
      </c>
      <c r="BK271" s="184">
        <f>ROUND(I271*H271,2)</f>
        <v>0</v>
      </c>
      <c r="BL271" s="16" t="s">
        <v>123</v>
      </c>
      <c r="BM271" s="183" t="s">
        <v>431</v>
      </c>
    </row>
    <row r="272" spans="1:65" s="2" customFormat="1" ht="11.25">
      <c r="A272" s="33"/>
      <c r="B272" s="34"/>
      <c r="C272" s="35"/>
      <c r="D272" s="185" t="s">
        <v>125</v>
      </c>
      <c r="E272" s="35"/>
      <c r="F272" s="186" t="s">
        <v>432</v>
      </c>
      <c r="G272" s="35"/>
      <c r="H272" s="35"/>
      <c r="I272" s="187"/>
      <c r="J272" s="35"/>
      <c r="K272" s="35"/>
      <c r="L272" s="38"/>
      <c r="M272" s="188"/>
      <c r="N272" s="189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125</v>
      </c>
      <c r="AU272" s="16" t="s">
        <v>82</v>
      </c>
    </row>
    <row r="273" spans="1:65" s="2" customFormat="1" ht="11.25">
      <c r="A273" s="33"/>
      <c r="B273" s="34"/>
      <c r="C273" s="35"/>
      <c r="D273" s="190" t="s">
        <v>127</v>
      </c>
      <c r="E273" s="35"/>
      <c r="F273" s="191" t="s">
        <v>433</v>
      </c>
      <c r="G273" s="35"/>
      <c r="H273" s="35"/>
      <c r="I273" s="187"/>
      <c r="J273" s="35"/>
      <c r="K273" s="35"/>
      <c r="L273" s="38"/>
      <c r="M273" s="188"/>
      <c r="N273" s="189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127</v>
      </c>
      <c r="AU273" s="16" t="s">
        <v>82</v>
      </c>
    </row>
    <row r="274" spans="1:65" s="13" customFormat="1" ht="11.25">
      <c r="B274" s="192"/>
      <c r="C274" s="193"/>
      <c r="D274" s="185" t="s">
        <v>129</v>
      </c>
      <c r="E274" s="194" t="s">
        <v>19</v>
      </c>
      <c r="F274" s="195" t="s">
        <v>434</v>
      </c>
      <c r="G274" s="193"/>
      <c r="H274" s="196">
        <v>1126.7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129</v>
      </c>
      <c r="AU274" s="202" t="s">
        <v>82</v>
      </c>
      <c r="AV274" s="13" t="s">
        <v>82</v>
      </c>
      <c r="AW274" s="13" t="s">
        <v>33</v>
      </c>
      <c r="AX274" s="13" t="s">
        <v>71</v>
      </c>
      <c r="AY274" s="202" t="s">
        <v>116</v>
      </c>
    </row>
    <row r="275" spans="1:65" s="13" customFormat="1" ht="11.25">
      <c r="B275" s="192"/>
      <c r="C275" s="193"/>
      <c r="D275" s="185" t="s">
        <v>129</v>
      </c>
      <c r="E275" s="194" t="s">
        <v>19</v>
      </c>
      <c r="F275" s="195" t="s">
        <v>435</v>
      </c>
      <c r="G275" s="193"/>
      <c r="H275" s="196">
        <v>172.6</v>
      </c>
      <c r="I275" s="197"/>
      <c r="J275" s="193"/>
      <c r="K275" s="193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129</v>
      </c>
      <c r="AU275" s="202" t="s">
        <v>82</v>
      </c>
      <c r="AV275" s="13" t="s">
        <v>82</v>
      </c>
      <c r="AW275" s="13" t="s">
        <v>33</v>
      </c>
      <c r="AX275" s="13" t="s">
        <v>71</v>
      </c>
      <c r="AY275" s="202" t="s">
        <v>116</v>
      </c>
    </row>
    <row r="276" spans="1:65" s="2" customFormat="1" ht="16.5" customHeight="1">
      <c r="A276" s="33"/>
      <c r="B276" s="34"/>
      <c r="C276" s="172" t="s">
        <v>436</v>
      </c>
      <c r="D276" s="172" t="s">
        <v>118</v>
      </c>
      <c r="E276" s="173" t="s">
        <v>437</v>
      </c>
      <c r="F276" s="174" t="s">
        <v>438</v>
      </c>
      <c r="G276" s="175" t="s">
        <v>121</v>
      </c>
      <c r="H276" s="176">
        <v>458.54</v>
      </c>
      <c r="I276" s="177"/>
      <c r="J276" s="178">
        <f>ROUND(I276*H276,2)</f>
        <v>0</v>
      </c>
      <c r="K276" s="174" t="s">
        <v>122</v>
      </c>
      <c r="L276" s="38"/>
      <c r="M276" s="179" t="s">
        <v>19</v>
      </c>
      <c r="N276" s="180" t="s">
        <v>42</v>
      </c>
      <c r="O276" s="63"/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83" t="s">
        <v>123</v>
      </c>
      <c r="AT276" s="183" t="s">
        <v>118</v>
      </c>
      <c r="AU276" s="183" t="s">
        <v>82</v>
      </c>
      <c r="AY276" s="16" t="s">
        <v>116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6" t="s">
        <v>79</v>
      </c>
      <c r="BK276" s="184">
        <f>ROUND(I276*H276,2)</f>
        <v>0</v>
      </c>
      <c r="BL276" s="16" t="s">
        <v>123</v>
      </c>
      <c r="BM276" s="183" t="s">
        <v>439</v>
      </c>
    </row>
    <row r="277" spans="1:65" s="2" customFormat="1" ht="19.5">
      <c r="A277" s="33"/>
      <c r="B277" s="34"/>
      <c r="C277" s="35"/>
      <c r="D277" s="185" t="s">
        <v>125</v>
      </c>
      <c r="E277" s="35"/>
      <c r="F277" s="186" t="s">
        <v>440</v>
      </c>
      <c r="G277" s="35"/>
      <c r="H277" s="35"/>
      <c r="I277" s="187"/>
      <c r="J277" s="35"/>
      <c r="K277" s="35"/>
      <c r="L277" s="38"/>
      <c r="M277" s="188"/>
      <c r="N277" s="189"/>
      <c r="O277" s="63"/>
      <c r="P277" s="63"/>
      <c r="Q277" s="63"/>
      <c r="R277" s="63"/>
      <c r="S277" s="63"/>
      <c r="T277" s="64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125</v>
      </c>
      <c r="AU277" s="16" t="s">
        <v>82</v>
      </c>
    </row>
    <row r="278" spans="1:65" s="2" customFormat="1" ht="11.25">
      <c r="A278" s="33"/>
      <c r="B278" s="34"/>
      <c r="C278" s="35"/>
      <c r="D278" s="190" t="s">
        <v>127</v>
      </c>
      <c r="E278" s="35"/>
      <c r="F278" s="191" t="s">
        <v>441</v>
      </c>
      <c r="G278" s="35"/>
      <c r="H278" s="35"/>
      <c r="I278" s="187"/>
      <c r="J278" s="35"/>
      <c r="K278" s="35"/>
      <c r="L278" s="38"/>
      <c r="M278" s="188"/>
      <c r="N278" s="189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127</v>
      </c>
      <c r="AU278" s="16" t="s">
        <v>82</v>
      </c>
    </row>
    <row r="279" spans="1:65" s="13" customFormat="1" ht="11.25">
      <c r="B279" s="192"/>
      <c r="C279" s="193"/>
      <c r="D279" s="185" t="s">
        <v>129</v>
      </c>
      <c r="E279" s="194" t="s">
        <v>19</v>
      </c>
      <c r="F279" s="195" t="s">
        <v>442</v>
      </c>
      <c r="G279" s="193"/>
      <c r="H279" s="196">
        <v>372.24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129</v>
      </c>
      <c r="AU279" s="202" t="s">
        <v>82</v>
      </c>
      <c r="AV279" s="13" t="s">
        <v>82</v>
      </c>
      <c r="AW279" s="13" t="s">
        <v>33</v>
      </c>
      <c r="AX279" s="13" t="s">
        <v>71</v>
      </c>
      <c r="AY279" s="202" t="s">
        <v>116</v>
      </c>
    </row>
    <row r="280" spans="1:65" s="13" customFormat="1" ht="11.25">
      <c r="B280" s="192"/>
      <c r="C280" s="193"/>
      <c r="D280" s="185" t="s">
        <v>129</v>
      </c>
      <c r="E280" s="194" t="s">
        <v>19</v>
      </c>
      <c r="F280" s="195" t="s">
        <v>325</v>
      </c>
      <c r="G280" s="193"/>
      <c r="H280" s="196">
        <v>86.3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129</v>
      </c>
      <c r="AU280" s="202" t="s">
        <v>82</v>
      </c>
      <c r="AV280" s="13" t="s">
        <v>82</v>
      </c>
      <c r="AW280" s="13" t="s">
        <v>33</v>
      </c>
      <c r="AX280" s="13" t="s">
        <v>71</v>
      </c>
      <c r="AY280" s="202" t="s">
        <v>116</v>
      </c>
    </row>
    <row r="281" spans="1:65" s="2" customFormat="1" ht="16.5" customHeight="1">
      <c r="A281" s="33"/>
      <c r="B281" s="34"/>
      <c r="C281" s="172" t="s">
        <v>443</v>
      </c>
      <c r="D281" s="172" t="s">
        <v>118</v>
      </c>
      <c r="E281" s="173" t="s">
        <v>444</v>
      </c>
      <c r="F281" s="174" t="s">
        <v>445</v>
      </c>
      <c r="G281" s="175" t="s">
        <v>121</v>
      </c>
      <c r="H281" s="176">
        <v>44</v>
      </c>
      <c r="I281" s="177"/>
      <c r="J281" s="178">
        <f>ROUND(I281*H281,2)</f>
        <v>0</v>
      </c>
      <c r="K281" s="174" t="s">
        <v>122</v>
      </c>
      <c r="L281" s="38"/>
      <c r="M281" s="179" t="s">
        <v>19</v>
      </c>
      <c r="N281" s="180" t="s">
        <v>42</v>
      </c>
      <c r="O281" s="63"/>
      <c r="P281" s="181">
        <f>O281*H281</f>
        <v>0</v>
      </c>
      <c r="Q281" s="181">
        <v>0.23799999999999999</v>
      </c>
      <c r="R281" s="181">
        <f>Q281*H281</f>
        <v>10.472</v>
      </c>
      <c r="S281" s="181">
        <v>0</v>
      </c>
      <c r="T281" s="18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83" t="s">
        <v>123</v>
      </c>
      <c r="AT281" s="183" t="s">
        <v>118</v>
      </c>
      <c r="AU281" s="183" t="s">
        <v>82</v>
      </c>
      <c r="AY281" s="16" t="s">
        <v>116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6" t="s">
        <v>79</v>
      </c>
      <c r="BK281" s="184">
        <f>ROUND(I281*H281,2)</f>
        <v>0</v>
      </c>
      <c r="BL281" s="16" t="s">
        <v>123</v>
      </c>
      <c r="BM281" s="183" t="s">
        <v>446</v>
      </c>
    </row>
    <row r="282" spans="1:65" s="2" customFormat="1" ht="11.25">
      <c r="A282" s="33"/>
      <c r="B282" s="34"/>
      <c r="C282" s="35"/>
      <c r="D282" s="185" t="s">
        <v>125</v>
      </c>
      <c r="E282" s="35"/>
      <c r="F282" s="186" t="s">
        <v>447</v>
      </c>
      <c r="G282" s="35"/>
      <c r="H282" s="35"/>
      <c r="I282" s="187"/>
      <c r="J282" s="35"/>
      <c r="K282" s="35"/>
      <c r="L282" s="38"/>
      <c r="M282" s="188"/>
      <c r="N282" s="189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125</v>
      </c>
      <c r="AU282" s="16" t="s">
        <v>82</v>
      </c>
    </row>
    <row r="283" spans="1:65" s="2" customFormat="1" ht="11.25">
      <c r="A283" s="33"/>
      <c r="B283" s="34"/>
      <c r="C283" s="35"/>
      <c r="D283" s="190" t="s">
        <v>127</v>
      </c>
      <c r="E283" s="35"/>
      <c r="F283" s="191" t="s">
        <v>448</v>
      </c>
      <c r="G283" s="35"/>
      <c r="H283" s="35"/>
      <c r="I283" s="187"/>
      <c r="J283" s="35"/>
      <c r="K283" s="35"/>
      <c r="L283" s="38"/>
      <c r="M283" s="188"/>
      <c r="N283" s="189"/>
      <c r="O283" s="63"/>
      <c r="P283" s="63"/>
      <c r="Q283" s="63"/>
      <c r="R283" s="63"/>
      <c r="S283" s="63"/>
      <c r="T283" s="6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127</v>
      </c>
      <c r="AU283" s="16" t="s">
        <v>82</v>
      </c>
    </row>
    <row r="284" spans="1:65" s="13" customFormat="1" ht="11.25">
      <c r="B284" s="192"/>
      <c r="C284" s="193"/>
      <c r="D284" s="185" t="s">
        <v>129</v>
      </c>
      <c r="E284" s="194" t="s">
        <v>19</v>
      </c>
      <c r="F284" s="195" t="s">
        <v>449</v>
      </c>
      <c r="G284" s="193"/>
      <c r="H284" s="196">
        <v>44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129</v>
      </c>
      <c r="AU284" s="202" t="s">
        <v>82</v>
      </c>
      <c r="AV284" s="13" t="s">
        <v>82</v>
      </c>
      <c r="AW284" s="13" t="s">
        <v>33</v>
      </c>
      <c r="AX284" s="13" t="s">
        <v>79</v>
      </c>
      <c r="AY284" s="202" t="s">
        <v>116</v>
      </c>
    </row>
    <row r="285" spans="1:65" s="2" customFormat="1" ht="16.5" customHeight="1">
      <c r="A285" s="33"/>
      <c r="B285" s="34"/>
      <c r="C285" s="172" t="s">
        <v>450</v>
      </c>
      <c r="D285" s="172" t="s">
        <v>118</v>
      </c>
      <c r="E285" s="173" t="s">
        <v>451</v>
      </c>
      <c r="F285" s="174" t="s">
        <v>452</v>
      </c>
      <c r="G285" s="175" t="s">
        <v>121</v>
      </c>
      <c r="H285" s="176">
        <v>497.26</v>
      </c>
      <c r="I285" s="177"/>
      <c r="J285" s="178">
        <f>ROUND(I285*H285,2)</f>
        <v>0</v>
      </c>
      <c r="K285" s="174" t="s">
        <v>122</v>
      </c>
      <c r="L285" s="38"/>
      <c r="M285" s="179" t="s">
        <v>19</v>
      </c>
      <c r="N285" s="180" t="s">
        <v>42</v>
      </c>
      <c r="O285" s="63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3" t="s">
        <v>123</v>
      </c>
      <c r="AT285" s="183" t="s">
        <v>118</v>
      </c>
      <c r="AU285" s="183" t="s">
        <v>82</v>
      </c>
      <c r="AY285" s="16" t="s">
        <v>116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6" t="s">
        <v>79</v>
      </c>
      <c r="BK285" s="184">
        <f>ROUND(I285*H285,2)</f>
        <v>0</v>
      </c>
      <c r="BL285" s="16" t="s">
        <v>123</v>
      </c>
      <c r="BM285" s="183" t="s">
        <v>453</v>
      </c>
    </row>
    <row r="286" spans="1:65" s="2" customFormat="1" ht="11.25">
      <c r="A286" s="33"/>
      <c r="B286" s="34"/>
      <c r="C286" s="35"/>
      <c r="D286" s="185" t="s">
        <v>125</v>
      </c>
      <c r="E286" s="35"/>
      <c r="F286" s="186" t="s">
        <v>454</v>
      </c>
      <c r="G286" s="35"/>
      <c r="H286" s="35"/>
      <c r="I286" s="187"/>
      <c r="J286" s="35"/>
      <c r="K286" s="35"/>
      <c r="L286" s="38"/>
      <c r="M286" s="188"/>
      <c r="N286" s="189"/>
      <c r="O286" s="63"/>
      <c r="P286" s="63"/>
      <c r="Q286" s="63"/>
      <c r="R286" s="63"/>
      <c r="S286" s="63"/>
      <c r="T286" s="64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125</v>
      </c>
      <c r="AU286" s="16" t="s">
        <v>82</v>
      </c>
    </row>
    <row r="287" spans="1:65" s="2" customFormat="1" ht="11.25">
      <c r="A287" s="33"/>
      <c r="B287" s="34"/>
      <c r="C287" s="35"/>
      <c r="D287" s="190" t="s">
        <v>127</v>
      </c>
      <c r="E287" s="35"/>
      <c r="F287" s="191" t="s">
        <v>455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127</v>
      </c>
      <c r="AU287" s="16" t="s">
        <v>82</v>
      </c>
    </row>
    <row r="288" spans="1:65" s="13" customFormat="1" ht="11.25">
      <c r="B288" s="192"/>
      <c r="C288" s="193"/>
      <c r="D288" s="185" t="s">
        <v>129</v>
      </c>
      <c r="E288" s="194" t="s">
        <v>19</v>
      </c>
      <c r="F288" s="195" t="s">
        <v>456</v>
      </c>
      <c r="G288" s="193"/>
      <c r="H288" s="196">
        <v>410.96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129</v>
      </c>
      <c r="AU288" s="202" t="s">
        <v>82</v>
      </c>
      <c r="AV288" s="13" t="s">
        <v>82</v>
      </c>
      <c r="AW288" s="13" t="s">
        <v>33</v>
      </c>
      <c r="AX288" s="13" t="s">
        <v>71</v>
      </c>
      <c r="AY288" s="202" t="s">
        <v>116</v>
      </c>
    </row>
    <row r="289" spans="1:65" s="13" customFormat="1" ht="11.25">
      <c r="B289" s="192"/>
      <c r="C289" s="193"/>
      <c r="D289" s="185" t="s">
        <v>129</v>
      </c>
      <c r="E289" s="194" t="s">
        <v>19</v>
      </c>
      <c r="F289" s="195" t="s">
        <v>325</v>
      </c>
      <c r="G289" s="193"/>
      <c r="H289" s="196">
        <v>86.3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129</v>
      </c>
      <c r="AU289" s="202" t="s">
        <v>82</v>
      </c>
      <c r="AV289" s="13" t="s">
        <v>82</v>
      </c>
      <c r="AW289" s="13" t="s">
        <v>33</v>
      </c>
      <c r="AX289" s="13" t="s">
        <v>71</v>
      </c>
      <c r="AY289" s="202" t="s">
        <v>116</v>
      </c>
    </row>
    <row r="290" spans="1:65" s="2" customFormat="1" ht="16.5" customHeight="1">
      <c r="A290" s="33"/>
      <c r="B290" s="34"/>
      <c r="C290" s="172" t="s">
        <v>457</v>
      </c>
      <c r="D290" s="172" t="s">
        <v>118</v>
      </c>
      <c r="E290" s="173" t="s">
        <v>458</v>
      </c>
      <c r="F290" s="174" t="s">
        <v>459</v>
      </c>
      <c r="G290" s="175" t="s">
        <v>121</v>
      </c>
      <c r="H290" s="176">
        <v>448.86</v>
      </c>
      <c r="I290" s="177"/>
      <c r="J290" s="178">
        <f>ROUND(I290*H290,2)</f>
        <v>0</v>
      </c>
      <c r="K290" s="174" t="s">
        <v>122</v>
      </c>
      <c r="L290" s="38"/>
      <c r="M290" s="179" t="s">
        <v>19</v>
      </c>
      <c r="N290" s="180" t="s">
        <v>42</v>
      </c>
      <c r="O290" s="63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3" t="s">
        <v>123</v>
      </c>
      <c r="AT290" s="183" t="s">
        <v>118</v>
      </c>
      <c r="AU290" s="183" t="s">
        <v>82</v>
      </c>
      <c r="AY290" s="16" t="s">
        <v>116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6" t="s">
        <v>79</v>
      </c>
      <c r="BK290" s="184">
        <f>ROUND(I290*H290,2)</f>
        <v>0</v>
      </c>
      <c r="BL290" s="16" t="s">
        <v>123</v>
      </c>
      <c r="BM290" s="183" t="s">
        <v>460</v>
      </c>
    </row>
    <row r="291" spans="1:65" s="2" customFormat="1" ht="11.25">
      <c r="A291" s="33"/>
      <c r="B291" s="34"/>
      <c r="C291" s="35"/>
      <c r="D291" s="185" t="s">
        <v>125</v>
      </c>
      <c r="E291" s="35"/>
      <c r="F291" s="186" t="s">
        <v>461</v>
      </c>
      <c r="G291" s="35"/>
      <c r="H291" s="35"/>
      <c r="I291" s="187"/>
      <c r="J291" s="35"/>
      <c r="K291" s="35"/>
      <c r="L291" s="38"/>
      <c r="M291" s="188"/>
      <c r="N291" s="189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125</v>
      </c>
      <c r="AU291" s="16" t="s">
        <v>82</v>
      </c>
    </row>
    <row r="292" spans="1:65" s="2" customFormat="1" ht="11.25">
      <c r="A292" s="33"/>
      <c r="B292" s="34"/>
      <c r="C292" s="35"/>
      <c r="D292" s="190" t="s">
        <v>127</v>
      </c>
      <c r="E292" s="35"/>
      <c r="F292" s="191" t="s">
        <v>462</v>
      </c>
      <c r="G292" s="35"/>
      <c r="H292" s="35"/>
      <c r="I292" s="187"/>
      <c r="J292" s="35"/>
      <c r="K292" s="35"/>
      <c r="L292" s="38"/>
      <c r="M292" s="188"/>
      <c r="N292" s="189"/>
      <c r="O292" s="63"/>
      <c r="P292" s="63"/>
      <c r="Q292" s="63"/>
      <c r="R292" s="63"/>
      <c r="S292" s="63"/>
      <c r="T292" s="64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127</v>
      </c>
      <c r="AU292" s="16" t="s">
        <v>82</v>
      </c>
    </row>
    <row r="293" spans="1:65" s="13" customFormat="1" ht="11.25">
      <c r="B293" s="192"/>
      <c r="C293" s="193"/>
      <c r="D293" s="185" t="s">
        <v>129</v>
      </c>
      <c r="E293" s="194" t="s">
        <v>19</v>
      </c>
      <c r="F293" s="195" t="s">
        <v>463</v>
      </c>
      <c r="G293" s="193"/>
      <c r="H293" s="196">
        <v>362.56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129</v>
      </c>
      <c r="AU293" s="202" t="s">
        <v>82</v>
      </c>
      <c r="AV293" s="13" t="s">
        <v>82</v>
      </c>
      <c r="AW293" s="13" t="s">
        <v>33</v>
      </c>
      <c r="AX293" s="13" t="s">
        <v>71</v>
      </c>
      <c r="AY293" s="202" t="s">
        <v>116</v>
      </c>
    </row>
    <row r="294" spans="1:65" s="13" customFormat="1" ht="11.25">
      <c r="B294" s="192"/>
      <c r="C294" s="193"/>
      <c r="D294" s="185" t="s">
        <v>129</v>
      </c>
      <c r="E294" s="194" t="s">
        <v>19</v>
      </c>
      <c r="F294" s="195" t="s">
        <v>325</v>
      </c>
      <c r="G294" s="193"/>
      <c r="H294" s="196">
        <v>86.3</v>
      </c>
      <c r="I294" s="197"/>
      <c r="J294" s="193"/>
      <c r="K294" s="193"/>
      <c r="L294" s="198"/>
      <c r="M294" s="199"/>
      <c r="N294" s="200"/>
      <c r="O294" s="200"/>
      <c r="P294" s="200"/>
      <c r="Q294" s="200"/>
      <c r="R294" s="200"/>
      <c r="S294" s="200"/>
      <c r="T294" s="201"/>
      <c r="AT294" s="202" t="s">
        <v>129</v>
      </c>
      <c r="AU294" s="202" t="s">
        <v>82</v>
      </c>
      <c r="AV294" s="13" t="s">
        <v>82</v>
      </c>
      <c r="AW294" s="13" t="s">
        <v>33</v>
      </c>
      <c r="AX294" s="13" t="s">
        <v>71</v>
      </c>
      <c r="AY294" s="202" t="s">
        <v>116</v>
      </c>
    </row>
    <row r="295" spans="1:65" s="2" customFormat="1" ht="21.75" customHeight="1">
      <c r="A295" s="33"/>
      <c r="B295" s="34"/>
      <c r="C295" s="172" t="s">
        <v>464</v>
      </c>
      <c r="D295" s="172" t="s">
        <v>118</v>
      </c>
      <c r="E295" s="173" t="s">
        <v>465</v>
      </c>
      <c r="F295" s="174" t="s">
        <v>466</v>
      </c>
      <c r="G295" s="175" t="s">
        <v>121</v>
      </c>
      <c r="H295" s="176">
        <v>443.58</v>
      </c>
      <c r="I295" s="177"/>
      <c r="J295" s="178">
        <f>ROUND(I295*H295,2)</f>
        <v>0</v>
      </c>
      <c r="K295" s="174" t="s">
        <v>122</v>
      </c>
      <c r="L295" s="38"/>
      <c r="M295" s="179" t="s">
        <v>19</v>
      </c>
      <c r="N295" s="180" t="s">
        <v>42</v>
      </c>
      <c r="O295" s="63"/>
      <c r="P295" s="181">
        <f>O295*H295</f>
        <v>0</v>
      </c>
      <c r="Q295" s="181">
        <v>0</v>
      </c>
      <c r="R295" s="181">
        <f>Q295*H295</f>
        <v>0</v>
      </c>
      <c r="S295" s="181">
        <v>0</v>
      </c>
      <c r="T295" s="18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3" t="s">
        <v>123</v>
      </c>
      <c r="AT295" s="183" t="s">
        <v>118</v>
      </c>
      <c r="AU295" s="183" t="s">
        <v>82</v>
      </c>
      <c r="AY295" s="16" t="s">
        <v>116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6" t="s">
        <v>79</v>
      </c>
      <c r="BK295" s="184">
        <f>ROUND(I295*H295,2)</f>
        <v>0</v>
      </c>
      <c r="BL295" s="16" t="s">
        <v>123</v>
      </c>
      <c r="BM295" s="183" t="s">
        <v>467</v>
      </c>
    </row>
    <row r="296" spans="1:65" s="2" customFormat="1" ht="19.5">
      <c r="A296" s="33"/>
      <c r="B296" s="34"/>
      <c r="C296" s="35"/>
      <c r="D296" s="185" t="s">
        <v>125</v>
      </c>
      <c r="E296" s="35"/>
      <c r="F296" s="186" t="s">
        <v>468</v>
      </c>
      <c r="G296" s="35"/>
      <c r="H296" s="35"/>
      <c r="I296" s="187"/>
      <c r="J296" s="35"/>
      <c r="K296" s="35"/>
      <c r="L296" s="38"/>
      <c r="M296" s="188"/>
      <c r="N296" s="189"/>
      <c r="O296" s="63"/>
      <c r="P296" s="63"/>
      <c r="Q296" s="63"/>
      <c r="R296" s="63"/>
      <c r="S296" s="63"/>
      <c r="T296" s="6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125</v>
      </c>
      <c r="AU296" s="16" t="s">
        <v>82</v>
      </c>
    </row>
    <row r="297" spans="1:65" s="2" customFormat="1" ht="11.25">
      <c r="A297" s="33"/>
      <c r="B297" s="34"/>
      <c r="C297" s="35"/>
      <c r="D297" s="190" t="s">
        <v>127</v>
      </c>
      <c r="E297" s="35"/>
      <c r="F297" s="191" t="s">
        <v>469</v>
      </c>
      <c r="G297" s="35"/>
      <c r="H297" s="35"/>
      <c r="I297" s="187"/>
      <c r="J297" s="35"/>
      <c r="K297" s="35"/>
      <c r="L297" s="38"/>
      <c r="M297" s="188"/>
      <c r="N297" s="189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127</v>
      </c>
      <c r="AU297" s="16" t="s">
        <v>82</v>
      </c>
    </row>
    <row r="298" spans="1:65" s="13" customFormat="1" ht="11.25">
      <c r="B298" s="192"/>
      <c r="C298" s="193"/>
      <c r="D298" s="185" t="s">
        <v>129</v>
      </c>
      <c r="E298" s="194" t="s">
        <v>19</v>
      </c>
      <c r="F298" s="195" t="s">
        <v>470</v>
      </c>
      <c r="G298" s="193"/>
      <c r="H298" s="196">
        <v>357.28</v>
      </c>
      <c r="I298" s="197"/>
      <c r="J298" s="193"/>
      <c r="K298" s="193"/>
      <c r="L298" s="198"/>
      <c r="M298" s="199"/>
      <c r="N298" s="200"/>
      <c r="O298" s="200"/>
      <c r="P298" s="200"/>
      <c r="Q298" s="200"/>
      <c r="R298" s="200"/>
      <c r="S298" s="200"/>
      <c r="T298" s="201"/>
      <c r="AT298" s="202" t="s">
        <v>129</v>
      </c>
      <c r="AU298" s="202" t="s">
        <v>82</v>
      </c>
      <c r="AV298" s="13" t="s">
        <v>82</v>
      </c>
      <c r="AW298" s="13" t="s">
        <v>33</v>
      </c>
      <c r="AX298" s="13" t="s">
        <v>71</v>
      </c>
      <c r="AY298" s="202" t="s">
        <v>116</v>
      </c>
    </row>
    <row r="299" spans="1:65" s="13" customFormat="1" ht="11.25">
      <c r="B299" s="192"/>
      <c r="C299" s="193"/>
      <c r="D299" s="185" t="s">
        <v>129</v>
      </c>
      <c r="E299" s="194" t="s">
        <v>19</v>
      </c>
      <c r="F299" s="195" t="s">
        <v>325</v>
      </c>
      <c r="G299" s="193"/>
      <c r="H299" s="196">
        <v>86.3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129</v>
      </c>
      <c r="AU299" s="202" t="s">
        <v>82</v>
      </c>
      <c r="AV299" s="13" t="s">
        <v>82</v>
      </c>
      <c r="AW299" s="13" t="s">
        <v>33</v>
      </c>
      <c r="AX299" s="13" t="s">
        <v>71</v>
      </c>
      <c r="AY299" s="202" t="s">
        <v>116</v>
      </c>
    </row>
    <row r="300" spans="1:65" s="12" customFormat="1" ht="22.9" customHeight="1">
      <c r="B300" s="156"/>
      <c r="C300" s="157"/>
      <c r="D300" s="158" t="s">
        <v>70</v>
      </c>
      <c r="E300" s="170" t="s">
        <v>170</v>
      </c>
      <c r="F300" s="170" t="s">
        <v>471</v>
      </c>
      <c r="G300" s="157"/>
      <c r="H300" s="157"/>
      <c r="I300" s="160"/>
      <c r="J300" s="171">
        <f>BK300</f>
        <v>0</v>
      </c>
      <c r="K300" s="157"/>
      <c r="L300" s="162"/>
      <c r="M300" s="163"/>
      <c r="N300" s="164"/>
      <c r="O300" s="164"/>
      <c r="P300" s="165">
        <f>SUM(P301:P309)</f>
        <v>0</v>
      </c>
      <c r="Q300" s="164"/>
      <c r="R300" s="165">
        <f>SUM(R301:R309)</f>
        <v>0</v>
      </c>
      <c r="S300" s="164"/>
      <c r="T300" s="166">
        <f>SUM(T301:T309)</f>
        <v>0</v>
      </c>
      <c r="AR300" s="167" t="s">
        <v>79</v>
      </c>
      <c r="AT300" s="168" t="s">
        <v>70</v>
      </c>
      <c r="AU300" s="168" t="s">
        <v>79</v>
      </c>
      <c r="AY300" s="167" t="s">
        <v>116</v>
      </c>
      <c r="BK300" s="169">
        <f>SUM(BK301:BK309)</f>
        <v>0</v>
      </c>
    </row>
    <row r="301" spans="1:65" s="2" customFormat="1" ht="16.5" customHeight="1">
      <c r="A301" s="33"/>
      <c r="B301" s="34"/>
      <c r="C301" s="172" t="s">
        <v>472</v>
      </c>
      <c r="D301" s="172" t="s">
        <v>118</v>
      </c>
      <c r="E301" s="173" t="s">
        <v>473</v>
      </c>
      <c r="F301" s="174" t="s">
        <v>474</v>
      </c>
      <c r="G301" s="175" t="s">
        <v>165</v>
      </c>
      <c r="H301" s="176">
        <v>12</v>
      </c>
      <c r="I301" s="177"/>
      <c r="J301" s="178">
        <f>ROUND(I301*H301,2)</f>
        <v>0</v>
      </c>
      <c r="K301" s="174" t="s">
        <v>19</v>
      </c>
      <c r="L301" s="38"/>
      <c r="M301" s="179" t="s">
        <v>19</v>
      </c>
      <c r="N301" s="180" t="s">
        <v>42</v>
      </c>
      <c r="O301" s="63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3" t="s">
        <v>123</v>
      </c>
      <c r="AT301" s="183" t="s">
        <v>118</v>
      </c>
      <c r="AU301" s="183" t="s">
        <v>82</v>
      </c>
      <c r="AY301" s="16" t="s">
        <v>116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79</v>
      </c>
      <c r="BK301" s="184">
        <f>ROUND(I301*H301,2)</f>
        <v>0</v>
      </c>
      <c r="BL301" s="16" t="s">
        <v>123</v>
      </c>
      <c r="BM301" s="183" t="s">
        <v>475</v>
      </c>
    </row>
    <row r="302" spans="1:65" s="2" customFormat="1" ht="11.25">
      <c r="A302" s="33"/>
      <c r="B302" s="34"/>
      <c r="C302" s="35"/>
      <c r="D302" s="185" t="s">
        <v>125</v>
      </c>
      <c r="E302" s="35"/>
      <c r="F302" s="186" t="s">
        <v>474</v>
      </c>
      <c r="G302" s="35"/>
      <c r="H302" s="35"/>
      <c r="I302" s="187"/>
      <c r="J302" s="35"/>
      <c r="K302" s="35"/>
      <c r="L302" s="38"/>
      <c r="M302" s="188"/>
      <c r="N302" s="189"/>
      <c r="O302" s="63"/>
      <c r="P302" s="63"/>
      <c r="Q302" s="63"/>
      <c r="R302" s="63"/>
      <c r="S302" s="63"/>
      <c r="T302" s="64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125</v>
      </c>
      <c r="AU302" s="16" t="s">
        <v>82</v>
      </c>
    </row>
    <row r="303" spans="1:65" s="13" customFormat="1" ht="11.25">
      <c r="B303" s="192"/>
      <c r="C303" s="193"/>
      <c r="D303" s="185" t="s">
        <v>129</v>
      </c>
      <c r="E303" s="194" t="s">
        <v>19</v>
      </c>
      <c r="F303" s="195" t="s">
        <v>169</v>
      </c>
      <c r="G303" s="193"/>
      <c r="H303" s="196">
        <v>12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129</v>
      </c>
      <c r="AU303" s="202" t="s">
        <v>82</v>
      </c>
      <c r="AV303" s="13" t="s">
        <v>82</v>
      </c>
      <c r="AW303" s="13" t="s">
        <v>33</v>
      </c>
      <c r="AX303" s="13" t="s">
        <v>79</v>
      </c>
      <c r="AY303" s="202" t="s">
        <v>116</v>
      </c>
    </row>
    <row r="304" spans="1:65" s="2" customFormat="1" ht="16.5" customHeight="1">
      <c r="A304" s="33"/>
      <c r="B304" s="34"/>
      <c r="C304" s="172" t="s">
        <v>476</v>
      </c>
      <c r="D304" s="172" t="s">
        <v>118</v>
      </c>
      <c r="E304" s="173" t="s">
        <v>477</v>
      </c>
      <c r="F304" s="174" t="s">
        <v>478</v>
      </c>
      <c r="G304" s="175" t="s">
        <v>165</v>
      </c>
      <c r="H304" s="176">
        <v>12</v>
      </c>
      <c r="I304" s="177"/>
      <c r="J304" s="178">
        <f>ROUND(I304*H304,2)</f>
        <v>0</v>
      </c>
      <c r="K304" s="174" t="s">
        <v>19</v>
      </c>
      <c r="L304" s="38"/>
      <c r="M304" s="179" t="s">
        <v>19</v>
      </c>
      <c r="N304" s="180" t="s">
        <v>42</v>
      </c>
      <c r="O304" s="63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3" t="s">
        <v>123</v>
      </c>
      <c r="AT304" s="183" t="s">
        <v>118</v>
      </c>
      <c r="AU304" s="183" t="s">
        <v>82</v>
      </c>
      <c r="AY304" s="16" t="s">
        <v>116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79</v>
      </c>
      <c r="BK304" s="184">
        <f>ROUND(I304*H304,2)</f>
        <v>0</v>
      </c>
      <c r="BL304" s="16" t="s">
        <v>123</v>
      </c>
      <c r="BM304" s="183" t="s">
        <v>479</v>
      </c>
    </row>
    <row r="305" spans="1:65" s="2" customFormat="1" ht="11.25">
      <c r="A305" s="33"/>
      <c r="B305" s="34"/>
      <c r="C305" s="35"/>
      <c r="D305" s="185" t="s">
        <v>125</v>
      </c>
      <c r="E305" s="35"/>
      <c r="F305" s="186" t="s">
        <v>478</v>
      </c>
      <c r="G305" s="35"/>
      <c r="H305" s="35"/>
      <c r="I305" s="187"/>
      <c r="J305" s="35"/>
      <c r="K305" s="35"/>
      <c r="L305" s="38"/>
      <c r="M305" s="188"/>
      <c r="N305" s="189"/>
      <c r="O305" s="63"/>
      <c r="P305" s="63"/>
      <c r="Q305" s="63"/>
      <c r="R305" s="63"/>
      <c r="S305" s="63"/>
      <c r="T305" s="64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125</v>
      </c>
      <c r="AU305" s="16" t="s">
        <v>82</v>
      </c>
    </row>
    <row r="306" spans="1:65" s="2" customFormat="1" ht="19.5">
      <c r="A306" s="33"/>
      <c r="B306" s="34"/>
      <c r="C306" s="35"/>
      <c r="D306" s="185" t="s">
        <v>144</v>
      </c>
      <c r="E306" s="35"/>
      <c r="F306" s="203" t="s">
        <v>480</v>
      </c>
      <c r="G306" s="35"/>
      <c r="H306" s="35"/>
      <c r="I306" s="187"/>
      <c r="J306" s="35"/>
      <c r="K306" s="35"/>
      <c r="L306" s="38"/>
      <c r="M306" s="188"/>
      <c r="N306" s="189"/>
      <c r="O306" s="63"/>
      <c r="P306" s="63"/>
      <c r="Q306" s="63"/>
      <c r="R306" s="63"/>
      <c r="S306" s="63"/>
      <c r="T306" s="64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144</v>
      </c>
      <c r="AU306" s="16" t="s">
        <v>82</v>
      </c>
    </row>
    <row r="307" spans="1:65" s="2" customFormat="1" ht="16.5" customHeight="1">
      <c r="A307" s="33"/>
      <c r="B307" s="34"/>
      <c r="C307" s="172" t="s">
        <v>481</v>
      </c>
      <c r="D307" s="172" t="s">
        <v>118</v>
      </c>
      <c r="E307" s="173" t="s">
        <v>482</v>
      </c>
      <c r="F307" s="174" t="s">
        <v>483</v>
      </c>
      <c r="G307" s="175" t="s">
        <v>133</v>
      </c>
      <c r="H307" s="176">
        <v>2</v>
      </c>
      <c r="I307" s="177"/>
      <c r="J307" s="178">
        <f>ROUND(I307*H307,2)</f>
        <v>0</v>
      </c>
      <c r="K307" s="174" t="s">
        <v>19</v>
      </c>
      <c r="L307" s="38"/>
      <c r="M307" s="179" t="s">
        <v>19</v>
      </c>
      <c r="N307" s="180" t="s">
        <v>42</v>
      </c>
      <c r="O307" s="63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3" t="s">
        <v>123</v>
      </c>
      <c r="AT307" s="183" t="s">
        <v>118</v>
      </c>
      <c r="AU307" s="183" t="s">
        <v>82</v>
      </c>
      <c r="AY307" s="16" t="s">
        <v>116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6" t="s">
        <v>79</v>
      </c>
      <c r="BK307" s="184">
        <f>ROUND(I307*H307,2)</f>
        <v>0</v>
      </c>
      <c r="BL307" s="16" t="s">
        <v>123</v>
      </c>
      <c r="BM307" s="183" t="s">
        <v>484</v>
      </c>
    </row>
    <row r="308" spans="1:65" s="2" customFormat="1" ht="11.25">
      <c r="A308" s="33"/>
      <c r="B308" s="34"/>
      <c r="C308" s="35"/>
      <c r="D308" s="185" t="s">
        <v>125</v>
      </c>
      <c r="E308" s="35"/>
      <c r="F308" s="186" t="s">
        <v>483</v>
      </c>
      <c r="G308" s="35"/>
      <c r="H308" s="35"/>
      <c r="I308" s="187"/>
      <c r="J308" s="35"/>
      <c r="K308" s="35"/>
      <c r="L308" s="38"/>
      <c r="M308" s="188"/>
      <c r="N308" s="189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125</v>
      </c>
      <c r="AU308" s="16" t="s">
        <v>82</v>
      </c>
    </row>
    <row r="309" spans="1:65" s="13" customFormat="1" ht="11.25">
      <c r="B309" s="192"/>
      <c r="C309" s="193"/>
      <c r="D309" s="185" t="s">
        <v>129</v>
      </c>
      <c r="E309" s="194" t="s">
        <v>19</v>
      </c>
      <c r="F309" s="195" t="s">
        <v>485</v>
      </c>
      <c r="G309" s="193"/>
      <c r="H309" s="196">
        <v>2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129</v>
      </c>
      <c r="AU309" s="202" t="s">
        <v>82</v>
      </c>
      <c r="AV309" s="13" t="s">
        <v>82</v>
      </c>
      <c r="AW309" s="13" t="s">
        <v>33</v>
      </c>
      <c r="AX309" s="13" t="s">
        <v>79</v>
      </c>
      <c r="AY309" s="202" t="s">
        <v>116</v>
      </c>
    </row>
    <row r="310" spans="1:65" s="12" customFormat="1" ht="22.9" customHeight="1">
      <c r="B310" s="156"/>
      <c r="C310" s="157"/>
      <c r="D310" s="158" t="s">
        <v>70</v>
      </c>
      <c r="E310" s="170" t="s">
        <v>177</v>
      </c>
      <c r="F310" s="170" t="s">
        <v>486</v>
      </c>
      <c r="G310" s="157"/>
      <c r="H310" s="157"/>
      <c r="I310" s="160"/>
      <c r="J310" s="171">
        <f>BK310</f>
        <v>0</v>
      </c>
      <c r="K310" s="157"/>
      <c r="L310" s="162"/>
      <c r="M310" s="163"/>
      <c r="N310" s="164"/>
      <c r="O310" s="164"/>
      <c r="P310" s="165">
        <f>SUM(P311:P331)</f>
        <v>0</v>
      </c>
      <c r="Q310" s="164"/>
      <c r="R310" s="165">
        <f>SUM(R311:R331)</f>
        <v>24.548971980000001</v>
      </c>
      <c r="S310" s="164"/>
      <c r="T310" s="166">
        <f>SUM(T311:T331)</f>
        <v>0</v>
      </c>
      <c r="AR310" s="167" t="s">
        <v>79</v>
      </c>
      <c r="AT310" s="168" t="s">
        <v>70</v>
      </c>
      <c r="AU310" s="168" t="s">
        <v>79</v>
      </c>
      <c r="AY310" s="167" t="s">
        <v>116</v>
      </c>
      <c r="BK310" s="169">
        <f>SUM(BK311:BK331)</f>
        <v>0</v>
      </c>
    </row>
    <row r="311" spans="1:65" s="2" customFormat="1" ht="16.5" customHeight="1">
      <c r="A311" s="33"/>
      <c r="B311" s="34"/>
      <c r="C311" s="172" t="s">
        <v>487</v>
      </c>
      <c r="D311" s="172" t="s">
        <v>118</v>
      </c>
      <c r="E311" s="173" t="s">
        <v>488</v>
      </c>
      <c r="F311" s="174" t="s">
        <v>489</v>
      </c>
      <c r="G311" s="175" t="s">
        <v>165</v>
      </c>
      <c r="H311" s="176">
        <v>17.2</v>
      </c>
      <c r="I311" s="177"/>
      <c r="J311" s="178">
        <f>ROUND(I311*H311,2)</f>
        <v>0</v>
      </c>
      <c r="K311" s="174" t="s">
        <v>122</v>
      </c>
      <c r="L311" s="38"/>
      <c r="M311" s="179" t="s">
        <v>19</v>
      </c>
      <c r="N311" s="180" t="s">
        <v>42</v>
      </c>
      <c r="O311" s="63"/>
      <c r="P311" s="181">
        <f>O311*H311</f>
        <v>0</v>
      </c>
      <c r="Q311" s="181">
        <v>0.15540000000000001</v>
      </c>
      <c r="R311" s="181">
        <f>Q311*H311</f>
        <v>2.6728800000000001</v>
      </c>
      <c r="S311" s="181">
        <v>0</v>
      </c>
      <c r="T311" s="18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83" t="s">
        <v>123</v>
      </c>
      <c r="AT311" s="183" t="s">
        <v>118</v>
      </c>
      <c r="AU311" s="183" t="s">
        <v>82</v>
      </c>
      <c r="AY311" s="16" t="s">
        <v>116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6" t="s">
        <v>79</v>
      </c>
      <c r="BK311" s="184">
        <f>ROUND(I311*H311,2)</f>
        <v>0</v>
      </c>
      <c r="BL311" s="16" t="s">
        <v>123</v>
      </c>
      <c r="BM311" s="183" t="s">
        <v>490</v>
      </c>
    </row>
    <row r="312" spans="1:65" s="2" customFormat="1" ht="19.5">
      <c r="A312" s="33"/>
      <c r="B312" s="34"/>
      <c r="C312" s="35"/>
      <c r="D312" s="185" t="s">
        <v>125</v>
      </c>
      <c r="E312" s="35"/>
      <c r="F312" s="186" t="s">
        <v>491</v>
      </c>
      <c r="G312" s="35"/>
      <c r="H312" s="35"/>
      <c r="I312" s="187"/>
      <c r="J312" s="35"/>
      <c r="K312" s="35"/>
      <c r="L312" s="38"/>
      <c r="M312" s="188"/>
      <c r="N312" s="189"/>
      <c r="O312" s="63"/>
      <c r="P312" s="63"/>
      <c r="Q312" s="63"/>
      <c r="R312" s="63"/>
      <c r="S312" s="63"/>
      <c r="T312" s="64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125</v>
      </c>
      <c r="AU312" s="16" t="s">
        <v>82</v>
      </c>
    </row>
    <row r="313" spans="1:65" s="2" customFormat="1" ht="11.25">
      <c r="A313" s="33"/>
      <c r="B313" s="34"/>
      <c r="C313" s="35"/>
      <c r="D313" s="190" t="s">
        <v>127</v>
      </c>
      <c r="E313" s="35"/>
      <c r="F313" s="191" t="s">
        <v>492</v>
      </c>
      <c r="G313" s="35"/>
      <c r="H313" s="35"/>
      <c r="I313" s="187"/>
      <c r="J313" s="35"/>
      <c r="K313" s="35"/>
      <c r="L313" s="38"/>
      <c r="M313" s="188"/>
      <c r="N313" s="189"/>
      <c r="O313" s="63"/>
      <c r="P313" s="63"/>
      <c r="Q313" s="63"/>
      <c r="R313" s="63"/>
      <c r="S313" s="63"/>
      <c r="T313" s="6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127</v>
      </c>
      <c r="AU313" s="16" t="s">
        <v>82</v>
      </c>
    </row>
    <row r="314" spans="1:65" s="13" customFormat="1" ht="11.25">
      <c r="B314" s="192"/>
      <c r="C314" s="193"/>
      <c r="D314" s="185" t="s">
        <v>129</v>
      </c>
      <c r="E314" s="194" t="s">
        <v>19</v>
      </c>
      <c r="F314" s="195" t="s">
        <v>493</v>
      </c>
      <c r="G314" s="193"/>
      <c r="H314" s="196">
        <v>17.2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129</v>
      </c>
      <c r="AU314" s="202" t="s">
        <v>82</v>
      </c>
      <c r="AV314" s="13" t="s">
        <v>82</v>
      </c>
      <c r="AW314" s="13" t="s">
        <v>33</v>
      </c>
      <c r="AX314" s="13" t="s">
        <v>79</v>
      </c>
      <c r="AY314" s="202" t="s">
        <v>116</v>
      </c>
    </row>
    <row r="315" spans="1:65" s="2" customFormat="1" ht="16.5" customHeight="1">
      <c r="A315" s="33"/>
      <c r="B315" s="34"/>
      <c r="C315" s="204" t="s">
        <v>494</v>
      </c>
      <c r="D315" s="204" t="s">
        <v>291</v>
      </c>
      <c r="E315" s="205" t="s">
        <v>495</v>
      </c>
      <c r="F315" s="206" t="s">
        <v>496</v>
      </c>
      <c r="G315" s="207" t="s">
        <v>165</v>
      </c>
      <c r="H315" s="208">
        <v>17</v>
      </c>
      <c r="I315" s="209"/>
      <c r="J315" s="210">
        <f>ROUND(I315*H315,2)</f>
        <v>0</v>
      </c>
      <c r="K315" s="206" t="s">
        <v>122</v>
      </c>
      <c r="L315" s="211"/>
      <c r="M315" s="212" t="s">
        <v>19</v>
      </c>
      <c r="N315" s="213" t="s">
        <v>42</v>
      </c>
      <c r="O315" s="63"/>
      <c r="P315" s="181">
        <f>O315*H315</f>
        <v>0</v>
      </c>
      <c r="Q315" s="181">
        <v>0.08</v>
      </c>
      <c r="R315" s="181">
        <f>Q315*H315</f>
        <v>1.36</v>
      </c>
      <c r="S315" s="181">
        <v>0</v>
      </c>
      <c r="T315" s="18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3" t="s">
        <v>170</v>
      </c>
      <c r="AT315" s="183" t="s">
        <v>291</v>
      </c>
      <c r="AU315" s="183" t="s">
        <v>82</v>
      </c>
      <c r="AY315" s="16" t="s">
        <v>116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6" t="s">
        <v>79</v>
      </c>
      <c r="BK315" s="184">
        <f>ROUND(I315*H315,2)</f>
        <v>0</v>
      </c>
      <c r="BL315" s="16" t="s">
        <v>123</v>
      </c>
      <c r="BM315" s="183" t="s">
        <v>497</v>
      </c>
    </row>
    <row r="316" spans="1:65" s="2" customFormat="1" ht="11.25">
      <c r="A316" s="33"/>
      <c r="B316" s="34"/>
      <c r="C316" s="35"/>
      <c r="D316" s="185" t="s">
        <v>125</v>
      </c>
      <c r="E316" s="35"/>
      <c r="F316" s="186" t="s">
        <v>496</v>
      </c>
      <c r="G316" s="35"/>
      <c r="H316" s="35"/>
      <c r="I316" s="187"/>
      <c r="J316" s="35"/>
      <c r="K316" s="35"/>
      <c r="L316" s="38"/>
      <c r="M316" s="188"/>
      <c r="N316" s="189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125</v>
      </c>
      <c r="AU316" s="16" t="s">
        <v>82</v>
      </c>
    </row>
    <row r="317" spans="1:65" s="13" customFormat="1" ht="11.25">
      <c r="B317" s="192"/>
      <c r="C317" s="193"/>
      <c r="D317" s="185" t="s">
        <v>129</v>
      </c>
      <c r="E317" s="194" t="s">
        <v>19</v>
      </c>
      <c r="F317" s="195" t="s">
        <v>498</v>
      </c>
      <c r="G317" s="193"/>
      <c r="H317" s="196">
        <v>17</v>
      </c>
      <c r="I317" s="197"/>
      <c r="J317" s="193"/>
      <c r="K317" s="193"/>
      <c r="L317" s="198"/>
      <c r="M317" s="199"/>
      <c r="N317" s="200"/>
      <c r="O317" s="200"/>
      <c r="P317" s="200"/>
      <c r="Q317" s="200"/>
      <c r="R317" s="200"/>
      <c r="S317" s="200"/>
      <c r="T317" s="201"/>
      <c r="AT317" s="202" t="s">
        <v>129</v>
      </c>
      <c r="AU317" s="202" t="s">
        <v>82</v>
      </c>
      <c r="AV317" s="13" t="s">
        <v>82</v>
      </c>
      <c r="AW317" s="13" t="s">
        <v>33</v>
      </c>
      <c r="AX317" s="13" t="s">
        <v>79</v>
      </c>
      <c r="AY317" s="202" t="s">
        <v>116</v>
      </c>
    </row>
    <row r="318" spans="1:65" s="2" customFormat="1" ht="16.5" customHeight="1">
      <c r="A318" s="33"/>
      <c r="B318" s="34"/>
      <c r="C318" s="204" t="s">
        <v>499</v>
      </c>
      <c r="D318" s="204" t="s">
        <v>291</v>
      </c>
      <c r="E318" s="205" t="s">
        <v>500</v>
      </c>
      <c r="F318" s="206" t="s">
        <v>501</v>
      </c>
      <c r="G318" s="207" t="s">
        <v>165</v>
      </c>
      <c r="H318" s="208">
        <v>0.5</v>
      </c>
      <c r="I318" s="209"/>
      <c r="J318" s="210">
        <f>ROUND(I318*H318,2)</f>
        <v>0</v>
      </c>
      <c r="K318" s="206" t="s">
        <v>122</v>
      </c>
      <c r="L318" s="211"/>
      <c r="M318" s="212" t="s">
        <v>19</v>
      </c>
      <c r="N318" s="213" t="s">
        <v>42</v>
      </c>
      <c r="O318" s="63"/>
      <c r="P318" s="181">
        <f>O318*H318</f>
        <v>0</v>
      </c>
      <c r="Q318" s="181">
        <v>0.04</v>
      </c>
      <c r="R318" s="181">
        <f>Q318*H318</f>
        <v>0.02</v>
      </c>
      <c r="S318" s="181">
        <v>0</v>
      </c>
      <c r="T318" s="18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3" t="s">
        <v>170</v>
      </c>
      <c r="AT318" s="183" t="s">
        <v>291</v>
      </c>
      <c r="AU318" s="183" t="s">
        <v>82</v>
      </c>
      <c r="AY318" s="16" t="s">
        <v>116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6" t="s">
        <v>79</v>
      </c>
      <c r="BK318" s="184">
        <f>ROUND(I318*H318,2)</f>
        <v>0</v>
      </c>
      <c r="BL318" s="16" t="s">
        <v>123</v>
      </c>
      <c r="BM318" s="183" t="s">
        <v>502</v>
      </c>
    </row>
    <row r="319" spans="1:65" s="2" customFormat="1" ht="11.25">
      <c r="A319" s="33"/>
      <c r="B319" s="34"/>
      <c r="C319" s="35"/>
      <c r="D319" s="185" t="s">
        <v>125</v>
      </c>
      <c r="E319" s="35"/>
      <c r="F319" s="186" t="s">
        <v>501</v>
      </c>
      <c r="G319" s="35"/>
      <c r="H319" s="35"/>
      <c r="I319" s="187"/>
      <c r="J319" s="35"/>
      <c r="K319" s="35"/>
      <c r="L319" s="38"/>
      <c r="M319" s="188"/>
      <c r="N319" s="189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125</v>
      </c>
      <c r="AU319" s="16" t="s">
        <v>82</v>
      </c>
    </row>
    <row r="320" spans="1:65" s="2" customFormat="1" ht="16.5" customHeight="1">
      <c r="A320" s="33"/>
      <c r="B320" s="34"/>
      <c r="C320" s="172" t="s">
        <v>503</v>
      </c>
      <c r="D320" s="172" t="s">
        <v>118</v>
      </c>
      <c r="E320" s="173" t="s">
        <v>504</v>
      </c>
      <c r="F320" s="174" t="s">
        <v>505</v>
      </c>
      <c r="G320" s="175" t="s">
        <v>180</v>
      </c>
      <c r="H320" s="176">
        <v>0.38700000000000001</v>
      </c>
      <c r="I320" s="177"/>
      <c r="J320" s="178">
        <f>ROUND(I320*H320,2)</f>
        <v>0</v>
      </c>
      <c r="K320" s="174" t="s">
        <v>122</v>
      </c>
      <c r="L320" s="38"/>
      <c r="M320" s="179" t="s">
        <v>19</v>
      </c>
      <c r="N320" s="180" t="s">
        <v>42</v>
      </c>
      <c r="O320" s="63"/>
      <c r="P320" s="181">
        <f>O320*H320</f>
        <v>0</v>
      </c>
      <c r="Q320" s="181">
        <v>2.2563399999999998</v>
      </c>
      <c r="R320" s="181">
        <f>Q320*H320</f>
        <v>0.87320357999999998</v>
      </c>
      <c r="S320" s="181">
        <v>0</v>
      </c>
      <c r="T320" s="18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83" t="s">
        <v>123</v>
      </c>
      <c r="AT320" s="183" t="s">
        <v>118</v>
      </c>
      <c r="AU320" s="183" t="s">
        <v>82</v>
      </c>
      <c r="AY320" s="16" t="s">
        <v>116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6" t="s">
        <v>79</v>
      </c>
      <c r="BK320" s="184">
        <f>ROUND(I320*H320,2)</f>
        <v>0</v>
      </c>
      <c r="BL320" s="16" t="s">
        <v>123</v>
      </c>
      <c r="BM320" s="183" t="s">
        <v>506</v>
      </c>
    </row>
    <row r="321" spans="1:65" s="2" customFormat="1" ht="11.25">
      <c r="A321" s="33"/>
      <c r="B321" s="34"/>
      <c r="C321" s="35"/>
      <c r="D321" s="185" t="s">
        <v>125</v>
      </c>
      <c r="E321" s="35"/>
      <c r="F321" s="186" t="s">
        <v>507</v>
      </c>
      <c r="G321" s="35"/>
      <c r="H321" s="35"/>
      <c r="I321" s="187"/>
      <c r="J321" s="35"/>
      <c r="K321" s="35"/>
      <c r="L321" s="38"/>
      <c r="M321" s="188"/>
      <c r="N321" s="189"/>
      <c r="O321" s="63"/>
      <c r="P321" s="63"/>
      <c r="Q321" s="63"/>
      <c r="R321" s="63"/>
      <c r="S321" s="63"/>
      <c r="T321" s="64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125</v>
      </c>
      <c r="AU321" s="16" t="s">
        <v>82</v>
      </c>
    </row>
    <row r="322" spans="1:65" s="2" customFormat="1" ht="11.25">
      <c r="A322" s="33"/>
      <c r="B322" s="34"/>
      <c r="C322" s="35"/>
      <c r="D322" s="190" t="s">
        <v>127</v>
      </c>
      <c r="E322" s="35"/>
      <c r="F322" s="191" t="s">
        <v>508</v>
      </c>
      <c r="G322" s="35"/>
      <c r="H322" s="35"/>
      <c r="I322" s="187"/>
      <c r="J322" s="35"/>
      <c r="K322" s="35"/>
      <c r="L322" s="38"/>
      <c r="M322" s="188"/>
      <c r="N322" s="189"/>
      <c r="O322" s="63"/>
      <c r="P322" s="63"/>
      <c r="Q322" s="63"/>
      <c r="R322" s="63"/>
      <c r="S322" s="63"/>
      <c r="T322" s="6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127</v>
      </c>
      <c r="AU322" s="16" t="s">
        <v>82</v>
      </c>
    </row>
    <row r="323" spans="1:65" s="13" customFormat="1" ht="11.25">
      <c r="B323" s="192"/>
      <c r="C323" s="193"/>
      <c r="D323" s="185" t="s">
        <v>129</v>
      </c>
      <c r="E323" s="194" t="s">
        <v>19</v>
      </c>
      <c r="F323" s="195" t="s">
        <v>509</v>
      </c>
      <c r="G323" s="193"/>
      <c r="H323" s="196">
        <v>0.38700000000000001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129</v>
      </c>
      <c r="AU323" s="202" t="s">
        <v>82</v>
      </c>
      <c r="AV323" s="13" t="s">
        <v>82</v>
      </c>
      <c r="AW323" s="13" t="s">
        <v>33</v>
      </c>
      <c r="AX323" s="13" t="s">
        <v>79</v>
      </c>
      <c r="AY323" s="202" t="s">
        <v>116</v>
      </c>
    </row>
    <row r="324" spans="1:65" s="2" customFormat="1" ht="16.5" customHeight="1">
      <c r="A324" s="33"/>
      <c r="B324" s="34"/>
      <c r="C324" s="172" t="s">
        <v>510</v>
      </c>
      <c r="D324" s="172" t="s">
        <v>118</v>
      </c>
      <c r="E324" s="173" t="s">
        <v>511</v>
      </c>
      <c r="F324" s="174" t="s">
        <v>512</v>
      </c>
      <c r="G324" s="175" t="s">
        <v>165</v>
      </c>
      <c r="H324" s="176">
        <v>18.600000000000001</v>
      </c>
      <c r="I324" s="177"/>
      <c r="J324" s="178">
        <f>ROUND(I324*H324,2)</f>
        <v>0</v>
      </c>
      <c r="K324" s="174" t="s">
        <v>122</v>
      </c>
      <c r="L324" s="38"/>
      <c r="M324" s="179" t="s">
        <v>19</v>
      </c>
      <c r="N324" s="180" t="s">
        <v>42</v>
      </c>
      <c r="O324" s="63"/>
      <c r="P324" s="181">
        <f>O324*H324</f>
        <v>0</v>
      </c>
      <c r="Q324" s="181">
        <v>1.0456099999999999</v>
      </c>
      <c r="R324" s="181">
        <f>Q324*H324</f>
        <v>19.448346000000001</v>
      </c>
      <c r="S324" s="181">
        <v>0</v>
      </c>
      <c r="T324" s="18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3" t="s">
        <v>123</v>
      </c>
      <c r="AT324" s="183" t="s">
        <v>118</v>
      </c>
      <c r="AU324" s="183" t="s">
        <v>82</v>
      </c>
      <c r="AY324" s="16" t="s">
        <v>116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6" t="s">
        <v>79</v>
      </c>
      <c r="BK324" s="184">
        <f>ROUND(I324*H324,2)</f>
        <v>0</v>
      </c>
      <c r="BL324" s="16" t="s">
        <v>123</v>
      </c>
      <c r="BM324" s="183" t="s">
        <v>513</v>
      </c>
    </row>
    <row r="325" spans="1:65" s="2" customFormat="1" ht="11.25">
      <c r="A325" s="33"/>
      <c r="B325" s="34"/>
      <c r="C325" s="35"/>
      <c r="D325" s="185" t="s">
        <v>125</v>
      </c>
      <c r="E325" s="35"/>
      <c r="F325" s="186" t="s">
        <v>514</v>
      </c>
      <c r="G325" s="35"/>
      <c r="H325" s="35"/>
      <c r="I325" s="187"/>
      <c r="J325" s="35"/>
      <c r="K325" s="35"/>
      <c r="L325" s="38"/>
      <c r="M325" s="188"/>
      <c r="N325" s="189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125</v>
      </c>
      <c r="AU325" s="16" t="s">
        <v>82</v>
      </c>
    </row>
    <row r="326" spans="1:65" s="2" customFormat="1" ht="11.25">
      <c r="A326" s="33"/>
      <c r="B326" s="34"/>
      <c r="C326" s="35"/>
      <c r="D326" s="190" t="s">
        <v>127</v>
      </c>
      <c r="E326" s="35"/>
      <c r="F326" s="191" t="s">
        <v>515</v>
      </c>
      <c r="G326" s="35"/>
      <c r="H326" s="35"/>
      <c r="I326" s="187"/>
      <c r="J326" s="35"/>
      <c r="K326" s="35"/>
      <c r="L326" s="38"/>
      <c r="M326" s="188"/>
      <c r="N326" s="189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127</v>
      </c>
      <c r="AU326" s="16" t="s">
        <v>82</v>
      </c>
    </row>
    <row r="327" spans="1:65" s="2" customFormat="1" ht="29.25">
      <c r="A327" s="33"/>
      <c r="B327" s="34"/>
      <c r="C327" s="35"/>
      <c r="D327" s="185" t="s">
        <v>144</v>
      </c>
      <c r="E327" s="35"/>
      <c r="F327" s="203" t="s">
        <v>516</v>
      </c>
      <c r="G327" s="35"/>
      <c r="H327" s="35"/>
      <c r="I327" s="187"/>
      <c r="J327" s="35"/>
      <c r="K327" s="35"/>
      <c r="L327" s="38"/>
      <c r="M327" s="188"/>
      <c r="N327" s="189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144</v>
      </c>
      <c r="AU327" s="16" t="s">
        <v>82</v>
      </c>
    </row>
    <row r="328" spans="1:65" s="13" customFormat="1" ht="11.25">
      <c r="B328" s="192"/>
      <c r="C328" s="193"/>
      <c r="D328" s="185" t="s">
        <v>129</v>
      </c>
      <c r="E328" s="194" t="s">
        <v>19</v>
      </c>
      <c r="F328" s="195" t="s">
        <v>517</v>
      </c>
      <c r="G328" s="193"/>
      <c r="H328" s="196">
        <v>18.600000000000001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129</v>
      </c>
      <c r="AU328" s="202" t="s">
        <v>82</v>
      </c>
      <c r="AV328" s="13" t="s">
        <v>82</v>
      </c>
      <c r="AW328" s="13" t="s">
        <v>33</v>
      </c>
      <c r="AX328" s="13" t="s">
        <v>79</v>
      </c>
      <c r="AY328" s="202" t="s">
        <v>116</v>
      </c>
    </row>
    <row r="329" spans="1:65" s="2" customFormat="1" ht="16.5" customHeight="1">
      <c r="A329" s="33"/>
      <c r="B329" s="34"/>
      <c r="C329" s="204" t="s">
        <v>518</v>
      </c>
      <c r="D329" s="204" t="s">
        <v>291</v>
      </c>
      <c r="E329" s="205" t="s">
        <v>519</v>
      </c>
      <c r="F329" s="206" t="s">
        <v>520</v>
      </c>
      <c r="G329" s="207" t="s">
        <v>165</v>
      </c>
      <c r="H329" s="208">
        <v>18.972000000000001</v>
      </c>
      <c r="I329" s="209"/>
      <c r="J329" s="210">
        <f>ROUND(I329*H329,2)</f>
        <v>0</v>
      </c>
      <c r="K329" s="206" t="s">
        <v>122</v>
      </c>
      <c r="L329" s="211"/>
      <c r="M329" s="212" t="s">
        <v>19</v>
      </c>
      <c r="N329" s="213" t="s">
        <v>42</v>
      </c>
      <c r="O329" s="63"/>
      <c r="P329" s="181">
        <f>O329*H329</f>
        <v>0</v>
      </c>
      <c r="Q329" s="181">
        <v>9.1999999999999998E-3</v>
      </c>
      <c r="R329" s="181">
        <f>Q329*H329</f>
        <v>0.17454240000000001</v>
      </c>
      <c r="S329" s="181">
        <v>0</v>
      </c>
      <c r="T329" s="18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83" t="s">
        <v>170</v>
      </c>
      <c r="AT329" s="183" t="s">
        <v>291</v>
      </c>
      <c r="AU329" s="183" t="s">
        <v>82</v>
      </c>
      <c r="AY329" s="16" t="s">
        <v>116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6" t="s">
        <v>79</v>
      </c>
      <c r="BK329" s="184">
        <f>ROUND(I329*H329,2)</f>
        <v>0</v>
      </c>
      <c r="BL329" s="16" t="s">
        <v>123</v>
      </c>
      <c r="BM329" s="183" t="s">
        <v>521</v>
      </c>
    </row>
    <row r="330" spans="1:65" s="2" customFormat="1" ht="11.25">
      <c r="A330" s="33"/>
      <c r="B330" s="34"/>
      <c r="C330" s="35"/>
      <c r="D330" s="185" t="s">
        <v>125</v>
      </c>
      <c r="E330" s="35"/>
      <c r="F330" s="186" t="s">
        <v>520</v>
      </c>
      <c r="G330" s="35"/>
      <c r="H330" s="35"/>
      <c r="I330" s="187"/>
      <c r="J330" s="35"/>
      <c r="K330" s="35"/>
      <c r="L330" s="38"/>
      <c r="M330" s="188"/>
      <c r="N330" s="189"/>
      <c r="O330" s="63"/>
      <c r="P330" s="63"/>
      <c r="Q330" s="63"/>
      <c r="R330" s="63"/>
      <c r="S330" s="63"/>
      <c r="T330" s="64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125</v>
      </c>
      <c r="AU330" s="16" t="s">
        <v>82</v>
      </c>
    </row>
    <row r="331" spans="1:65" s="13" customFormat="1" ht="11.25">
      <c r="B331" s="192"/>
      <c r="C331" s="193"/>
      <c r="D331" s="185" t="s">
        <v>129</v>
      </c>
      <c r="E331" s="194" t="s">
        <v>19</v>
      </c>
      <c r="F331" s="195" t="s">
        <v>522</v>
      </c>
      <c r="G331" s="193"/>
      <c r="H331" s="196">
        <v>18.972000000000001</v>
      </c>
      <c r="I331" s="197"/>
      <c r="J331" s="193"/>
      <c r="K331" s="193"/>
      <c r="L331" s="198"/>
      <c r="M331" s="199"/>
      <c r="N331" s="200"/>
      <c r="O331" s="200"/>
      <c r="P331" s="200"/>
      <c r="Q331" s="200"/>
      <c r="R331" s="200"/>
      <c r="S331" s="200"/>
      <c r="T331" s="201"/>
      <c r="AT331" s="202" t="s">
        <v>129</v>
      </c>
      <c r="AU331" s="202" t="s">
        <v>82</v>
      </c>
      <c r="AV331" s="13" t="s">
        <v>82</v>
      </c>
      <c r="AW331" s="13" t="s">
        <v>33</v>
      </c>
      <c r="AX331" s="13" t="s">
        <v>79</v>
      </c>
      <c r="AY331" s="202" t="s">
        <v>116</v>
      </c>
    </row>
    <row r="332" spans="1:65" s="12" customFormat="1" ht="22.9" customHeight="1">
      <c r="B332" s="156"/>
      <c r="C332" s="157"/>
      <c r="D332" s="158" t="s">
        <v>70</v>
      </c>
      <c r="E332" s="170" t="s">
        <v>523</v>
      </c>
      <c r="F332" s="170" t="s">
        <v>524</v>
      </c>
      <c r="G332" s="157"/>
      <c r="H332" s="157"/>
      <c r="I332" s="160"/>
      <c r="J332" s="171">
        <f>BK332</f>
        <v>0</v>
      </c>
      <c r="K332" s="157"/>
      <c r="L332" s="162"/>
      <c r="M332" s="163"/>
      <c r="N332" s="164"/>
      <c r="O332" s="164"/>
      <c r="P332" s="165">
        <f>SUM(P333:P335)</f>
        <v>0</v>
      </c>
      <c r="Q332" s="164"/>
      <c r="R332" s="165">
        <f>SUM(R333:R335)</f>
        <v>0</v>
      </c>
      <c r="S332" s="164"/>
      <c r="T332" s="166">
        <f>SUM(T333:T335)</f>
        <v>0</v>
      </c>
      <c r="AR332" s="167" t="s">
        <v>79</v>
      </c>
      <c r="AT332" s="168" t="s">
        <v>70</v>
      </c>
      <c r="AU332" s="168" t="s">
        <v>79</v>
      </c>
      <c r="AY332" s="167" t="s">
        <v>116</v>
      </c>
      <c r="BK332" s="169">
        <f>SUM(BK333:BK335)</f>
        <v>0</v>
      </c>
    </row>
    <row r="333" spans="1:65" s="2" customFormat="1" ht="21.75" customHeight="1">
      <c r="A333" s="33"/>
      <c r="B333" s="34"/>
      <c r="C333" s="172" t="s">
        <v>525</v>
      </c>
      <c r="D333" s="172" t="s">
        <v>118</v>
      </c>
      <c r="E333" s="173" t="s">
        <v>526</v>
      </c>
      <c r="F333" s="174" t="s">
        <v>527</v>
      </c>
      <c r="G333" s="175" t="s">
        <v>263</v>
      </c>
      <c r="H333" s="176">
        <v>549.02700000000004</v>
      </c>
      <c r="I333" s="177"/>
      <c r="J333" s="178">
        <f>ROUND(I333*H333,2)</f>
        <v>0</v>
      </c>
      <c r="K333" s="174" t="s">
        <v>122</v>
      </c>
      <c r="L333" s="38"/>
      <c r="M333" s="179" t="s">
        <v>19</v>
      </c>
      <c r="N333" s="180" t="s">
        <v>42</v>
      </c>
      <c r="O333" s="63"/>
      <c r="P333" s="181">
        <f>O333*H333</f>
        <v>0</v>
      </c>
      <c r="Q333" s="181">
        <v>0</v>
      </c>
      <c r="R333" s="181">
        <f>Q333*H333</f>
        <v>0</v>
      </c>
      <c r="S333" s="181">
        <v>0</v>
      </c>
      <c r="T333" s="18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3" t="s">
        <v>123</v>
      </c>
      <c r="AT333" s="183" t="s">
        <v>118</v>
      </c>
      <c r="AU333" s="183" t="s">
        <v>82</v>
      </c>
      <c r="AY333" s="16" t="s">
        <v>116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6" t="s">
        <v>79</v>
      </c>
      <c r="BK333" s="184">
        <f>ROUND(I333*H333,2)</f>
        <v>0</v>
      </c>
      <c r="BL333" s="16" t="s">
        <v>123</v>
      </c>
      <c r="BM333" s="183" t="s">
        <v>528</v>
      </c>
    </row>
    <row r="334" spans="1:65" s="2" customFormat="1" ht="19.5">
      <c r="A334" s="33"/>
      <c r="B334" s="34"/>
      <c r="C334" s="35"/>
      <c r="D334" s="185" t="s">
        <v>125</v>
      </c>
      <c r="E334" s="35"/>
      <c r="F334" s="186" t="s">
        <v>529</v>
      </c>
      <c r="G334" s="35"/>
      <c r="H334" s="35"/>
      <c r="I334" s="187"/>
      <c r="J334" s="35"/>
      <c r="K334" s="35"/>
      <c r="L334" s="38"/>
      <c r="M334" s="188"/>
      <c r="N334" s="189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125</v>
      </c>
      <c r="AU334" s="16" t="s">
        <v>82</v>
      </c>
    </row>
    <row r="335" spans="1:65" s="2" customFormat="1" ht="11.25">
      <c r="A335" s="33"/>
      <c r="B335" s="34"/>
      <c r="C335" s="35"/>
      <c r="D335" s="190" t="s">
        <v>127</v>
      </c>
      <c r="E335" s="35"/>
      <c r="F335" s="191" t="s">
        <v>530</v>
      </c>
      <c r="G335" s="35"/>
      <c r="H335" s="35"/>
      <c r="I335" s="187"/>
      <c r="J335" s="35"/>
      <c r="K335" s="35"/>
      <c r="L335" s="38"/>
      <c r="M335" s="214"/>
      <c r="N335" s="215"/>
      <c r="O335" s="216"/>
      <c r="P335" s="216"/>
      <c r="Q335" s="216"/>
      <c r="R335" s="216"/>
      <c r="S335" s="216"/>
      <c r="T335" s="217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127</v>
      </c>
      <c r="AU335" s="16" t="s">
        <v>82</v>
      </c>
    </row>
    <row r="336" spans="1:65" s="2" customFormat="1" ht="6.95" customHeight="1">
      <c r="A336" s="33"/>
      <c r="B336" s="46"/>
      <c r="C336" s="47"/>
      <c r="D336" s="47"/>
      <c r="E336" s="47"/>
      <c r="F336" s="47"/>
      <c r="G336" s="47"/>
      <c r="H336" s="47"/>
      <c r="I336" s="47"/>
      <c r="J336" s="47"/>
      <c r="K336" s="47"/>
      <c r="L336" s="38"/>
      <c r="M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</row>
  </sheetData>
  <sheetProtection algorithmName="SHA-512" hashValue="23FYFgQqXTw4wm2rfsytsSRuKmsr/FTY2LQtqZm4U17fKjDQD3R6FqTaXU5dGq1lNSYLXIPwopLSfCWswYc0dQ==" saltValue="/bLZU7xHItnZkDrF6j5lqaidxURUp8RMBThfNrEims3ZdXfCqqpR07WlmYAhKCCUOz1eGBkj0/7chmNj2pO1qQ==" spinCount="100000" sheet="1" objects="1" scenarios="1" formatColumns="0" formatRows="0" autoFilter="0"/>
  <autoFilter ref="C86:K335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6" r:id="rId2"/>
    <hyperlink ref="F100" r:id="rId3"/>
    <hyperlink ref="F104" r:id="rId4"/>
    <hyperlink ref="F108" r:id="rId5"/>
    <hyperlink ref="F114" r:id="rId6"/>
    <hyperlink ref="F118" r:id="rId7"/>
    <hyperlink ref="F122" r:id="rId8"/>
    <hyperlink ref="F126" r:id="rId9"/>
    <hyperlink ref="F131" r:id="rId10"/>
    <hyperlink ref="F135" r:id="rId11"/>
    <hyperlink ref="F139" r:id="rId12"/>
    <hyperlink ref="F145" r:id="rId13"/>
    <hyperlink ref="F149" r:id="rId14"/>
    <hyperlink ref="F152" r:id="rId15"/>
    <hyperlink ref="F156" r:id="rId16"/>
    <hyperlink ref="F160" r:id="rId17"/>
    <hyperlink ref="F164" r:id="rId18"/>
    <hyperlink ref="F168" r:id="rId19"/>
    <hyperlink ref="F173" r:id="rId20"/>
    <hyperlink ref="F177" r:id="rId21"/>
    <hyperlink ref="F181" r:id="rId22"/>
    <hyperlink ref="F186" r:id="rId23"/>
    <hyperlink ref="F193" r:id="rId24"/>
    <hyperlink ref="F197" r:id="rId25"/>
    <hyperlink ref="F206" r:id="rId26"/>
    <hyperlink ref="F211" r:id="rId27"/>
    <hyperlink ref="F215" r:id="rId28"/>
    <hyperlink ref="F219" r:id="rId29"/>
    <hyperlink ref="F223" r:id="rId30"/>
    <hyperlink ref="F228" r:id="rId31"/>
    <hyperlink ref="F232" r:id="rId32"/>
    <hyperlink ref="F236" r:id="rId33"/>
    <hyperlink ref="F239" r:id="rId34"/>
    <hyperlink ref="F244" r:id="rId35"/>
    <hyperlink ref="F248" r:id="rId36"/>
    <hyperlink ref="F252" r:id="rId37"/>
    <hyperlink ref="F256" r:id="rId38"/>
    <hyperlink ref="F260" r:id="rId39"/>
    <hyperlink ref="F265" r:id="rId40"/>
    <hyperlink ref="F273" r:id="rId41"/>
    <hyperlink ref="F278" r:id="rId42"/>
    <hyperlink ref="F283" r:id="rId43"/>
    <hyperlink ref="F287" r:id="rId44"/>
    <hyperlink ref="F292" r:id="rId45"/>
    <hyperlink ref="F297" r:id="rId46"/>
    <hyperlink ref="F313" r:id="rId47"/>
    <hyperlink ref="F322" r:id="rId48"/>
    <hyperlink ref="F326" r:id="rId49"/>
    <hyperlink ref="F335" r:id="rId5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Starohorská cesta - SO-105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531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17. 5. 2023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ROUND((SUM(BE82:BE106)),  2)</f>
        <v>0</v>
      </c>
      <c r="G33" s="33"/>
      <c r="H33" s="33"/>
      <c r="I33" s="117">
        <v>0.21</v>
      </c>
      <c r="J33" s="116">
        <f>ROUND(((SUM(BE82:BE106))*I33),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ROUND((SUM(BF82:BF106)),  2)</f>
        <v>0</v>
      </c>
      <c r="G34" s="33"/>
      <c r="H34" s="33"/>
      <c r="I34" s="117">
        <v>0.15</v>
      </c>
      <c r="J34" s="116">
        <f>ROUND(((SUM(BF82:BF106))*I34),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ROUND((SUM(BG82:BG106)),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ROUND((SUM(BH82:BH106)),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ROUND((SUM(BI82:BI106)),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Starohorská cesta - SO-105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17. 5. 2023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Tábor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532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533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534</v>
      </c>
      <c r="E62" s="142"/>
      <c r="F62" s="142"/>
      <c r="G62" s="142"/>
      <c r="H62" s="142"/>
      <c r="I62" s="142"/>
      <c r="J62" s="143">
        <f>J88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101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Starohorská cesta - SO-105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17. 5. 2023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Tábor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102</v>
      </c>
      <c r="D81" s="148" t="s">
        <v>56</v>
      </c>
      <c r="E81" s="148" t="s">
        <v>52</v>
      </c>
      <c r="F81" s="148" t="s">
        <v>53</v>
      </c>
      <c r="G81" s="148" t="s">
        <v>103</v>
      </c>
      <c r="H81" s="148" t="s">
        <v>104</v>
      </c>
      <c r="I81" s="148" t="s">
        <v>105</v>
      </c>
      <c r="J81" s="148" t="s">
        <v>91</v>
      </c>
      <c r="K81" s="149" t="s">
        <v>106</v>
      </c>
      <c r="L81" s="150"/>
      <c r="M81" s="67" t="s">
        <v>19</v>
      </c>
      <c r="N81" s="68" t="s">
        <v>41</v>
      </c>
      <c r="O81" s="68" t="s">
        <v>107</v>
      </c>
      <c r="P81" s="68" t="s">
        <v>108</v>
      </c>
      <c r="Q81" s="68" t="s">
        <v>109</v>
      </c>
      <c r="R81" s="68" t="s">
        <v>110</v>
      </c>
      <c r="S81" s="68" t="s">
        <v>111</v>
      </c>
      <c r="T81" s="69" t="s">
        <v>112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113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535</v>
      </c>
      <c r="F83" s="159" t="s">
        <v>536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P84+P88</f>
        <v>0</v>
      </c>
      <c r="Q83" s="164"/>
      <c r="R83" s="165">
        <f>R84+R88</f>
        <v>0</v>
      </c>
      <c r="S83" s="164"/>
      <c r="T83" s="166">
        <f>T84+T88</f>
        <v>0</v>
      </c>
      <c r="AR83" s="167" t="s">
        <v>151</v>
      </c>
      <c r="AT83" s="168" t="s">
        <v>70</v>
      </c>
      <c r="AU83" s="168" t="s">
        <v>71</v>
      </c>
      <c r="AY83" s="167" t="s">
        <v>116</v>
      </c>
      <c r="BK83" s="169">
        <f>BK84+BK88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537</v>
      </c>
      <c r="F84" s="170" t="s">
        <v>538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SUM(P85:P87)</f>
        <v>0</v>
      </c>
      <c r="Q84" s="164"/>
      <c r="R84" s="165">
        <f>SUM(R85:R87)</f>
        <v>0</v>
      </c>
      <c r="S84" s="164"/>
      <c r="T84" s="166">
        <f>SUM(T85:T87)</f>
        <v>0</v>
      </c>
      <c r="AR84" s="167" t="s">
        <v>151</v>
      </c>
      <c r="AT84" s="168" t="s">
        <v>70</v>
      </c>
      <c r="AU84" s="168" t="s">
        <v>79</v>
      </c>
      <c r="AY84" s="167" t="s">
        <v>116</v>
      </c>
      <c r="BK84" s="169">
        <f>SUM(BK85:BK87)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118</v>
      </c>
      <c r="E85" s="173" t="s">
        <v>539</v>
      </c>
      <c r="F85" s="174" t="s">
        <v>540</v>
      </c>
      <c r="G85" s="175" t="s">
        <v>541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542</v>
      </c>
      <c r="AT85" s="183" t="s">
        <v>118</v>
      </c>
      <c r="AU85" s="183" t="s">
        <v>82</v>
      </c>
      <c r="AY85" s="16" t="s">
        <v>116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542</v>
      </c>
      <c r="BM85" s="183" t="s">
        <v>543</v>
      </c>
    </row>
    <row r="86" spans="1:65" s="2" customFormat="1" ht="11.25">
      <c r="A86" s="33"/>
      <c r="B86" s="34"/>
      <c r="C86" s="35"/>
      <c r="D86" s="185" t="s">
        <v>125</v>
      </c>
      <c r="E86" s="35"/>
      <c r="F86" s="186" t="s">
        <v>544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125</v>
      </c>
      <c r="AU86" s="16" t="s">
        <v>82</v>
      </c>
    </row>
    <row r="87" spans="1:65" s="2" customFormat="1" ht="48.75">
      <c r="A87" s="33"/>
      <c r="B87" s="34"/>
      <c r="C87" s="35"/>
      <c r="D87" s="185" t="s">
        <v>144</v>
      </c>
      <c r="E87" s="35"/>
      <c r="F87" s="203" t="s">
        <v>545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144</v>
      </c>
      <c r="AU87" s="16" t="s">
        <v>82</v>
      </c>
    </row>
    <row r="88" spans="1:65" s="12" customFormat="1" ht="22.9" customHeight="1">
      <c r="B88" s="156"/>
      <c r="C88" s="157"/>
      <c r="D88" s="158" t="s">
        <v>70</v>
      </c>
      <c r="E88" s="170" t="s">
        <v>546</v>
      </c>
      <c r="F88" s="170" t="s">
        <v>547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SUM(P89:P106)</f>
        <v>0</v>
      </c>
      <c r="Q88" s="164"/>
      <c r="R88" s="165">
        <f>SUM(R89:R106)</f>
        <v>0</v>
      </c>
      <c r="S88" s="164"/>
      <c r="T88" s="166">
        <f>SUM(T89:T106)</f>
        <v>0</v>
      </c>
      <c r="AR88" s="167" t="s">
        <v>151</v>
      </c>
      <c r="AT88" s="168" t="s">
        <v>70</v>
      </c>
      <c r="AU88" s="168" t="s">
        <v>79</v>
      </c>
      <c r="AY88" s="167" t="s">
        <v>116</v>
      </c>
      <c r="BK88" s="169">
        <f>SUM(BK89:BK106)</f>
        <v>0</v>
      </c>
    </row>
    <row r="89" spans="1:65" s="2" customFormat="1" ht="24.2" customHeight="1">
      <c r="A89" s="33"/>
      <c r="B89" s="34"/>
      <c r="C89" s="172" t="s">
        <v>82</v>
      </c>
      <c r="D89" s="172" t="s">
        <v>118</v>
      </c>
      <c r="E89" s="173" t="s">
        <v>548</v>
      </c>
      <c r="F89" s="174" t="s">
        <v>549</v>
      </c>
      <c r="G89" s="175" t="s">
        <v>541</v>
      </c>
      <c r="H89" s="176">
        <v>1</v>
      </c>
      <c r="I89" s="177"/>
      <c r="J89" s="178">
        <f>ROUND(I89*H89,2)</f>
        <v>0</v>
      </c>
      <c r="K89" s="174" t="s">
        <v>19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542</v>
      </c>
      <c r="AT89" s="183" t="s">
        <v>118</v>
      </c>
      <c r="AU89" s="183" t="s">
        <v>82</v>
      </c>
      <c r="AY89" s="16" t="s">
        <v>116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542</v>
      </c>
      <c r="BM89" s="183" t="s">
        <v>550</v>
      </c>
    </row>
    <row r="90" spans="1:65" s="2" customFormat="1" ht="19.5">
      <c r="A90" s="33"/>
      <c r="B90" s="34"/>
      <c r="C90" s="35"/>
      <c r="D90" s="185" t="s">
        <v>125</v>
      </c>
      <c r="E90" s="35"/>
      <c r="F90" s="186" t="s">
        <v>549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125</v>
      </c>
      <c r="AU90" s="16" t="s">
        <v>82</v>
      </c>
    </row>
    <row r="91" spans="1:65" s="2" customFormat="1" ht="19.5">
      <c r="A91" s="33"/>
      <c r="B91" s="34"/>
      <c r="C91" s="35"/>
      <c r="D91" s="185" t="s">
        <v>144</v>
      </c>
      <c r="E91" s="35"/>
      <c r="F91" s="203" t="s">
        <v>551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144</v>
      </c>
      <c r="AU91" s="16" t="s">
        <v>82</v>
      </c>
    </row>
    <row r="92" spans="1:65" s="2" customFormat="1" ht="16.5" customHeight="1">
      <c r="A92" s="33"/>
      <c r="B92" s="34"/>
      <c r="C92" s="172" t="s">
        <v>138</v>
      </c>
      <c r="D92" s="172" t="s">
        <v>118</v>
      </c>
      <c r="E92" s="173" t="s">
        <v>552</v>
      </c>
      <c r="F92" s="174" t="s">
        <v>553</v>
      </c>
      <c r="G92" s="175" t="s">
        <v>541</v>
      </c>
      <c r="H92" s="176">
        <v>1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542</v>
      </c>
      <c r="AT92" s="183" t="s">
        <v>118</v>
      </c>
      <c r="AU92" s="183" t="s">
        <v>82</v>
      </c>
      <c r="AY92" s="16" t="s">
        <v>116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542</v>
      </c>
      <c r="BM92" s="183" t="s">
        <v>554</v>
      </c>
    </row>
    <row r="93" spans="1:65" s="2" customFormat="1" ht="11.25">
      <c r="A93" s="33"/>
      <c r="B93" s="34"/>
      <c r="C93" s="35"/>
      <c r="D93" s="185" t="s">
        <v>125</v>
      </c>
      <c r="E93" s="35"/>
      <c r="F93" s="186" t="s">
        <v>553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125</v>
      </c>
      <c r="AU93" s="16" t="s">
        <v>82</v>
      </c>
    </row>
    <row r="94" spans="1:65" s="2" customFormat="1" ht="29.25">
      <c r="A94" s="33"/>
      <c r="B94" s="34"/>
      <c r="C94" s="35"/>
      <c r="D94" s="185" t="s">
        <v>144</v>
      </c>
      <c r="E94" s="35"/>
      <c r="F94" s="203" t="s">
        <v>555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144</v>
      </c>
      <c r="AU94" s="16" t="s">
        <v>82</v>
      </c>
    </row>
    <row r="95" spans="1:65" s="2" customFormat="1" ht="16.5" customHeight="1">
      <c r="A95" s="33"/>
      <c r="B95" s="34"/>
      <c r="C95" s="172" t="s">
        <v>123</v>
      </c>
      <c r="D95" s="172" t="s">
        <v>118</v>
      </c>
      <c r="E95" s="173" t="s">
        <v>556</v>
      </c>
      <c r="F95" s="174" t="s">
        <v>557</v>
      </c>
      <c r="G95" s="175" t="s">
        <v>541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542</v>
      </c>
      <c r="AT95" s="183" t="s">
        <v>118</v>
      </c>
      <c r="AU95" s="183" t="s">
        <v>82</v>
      </c>
      <c r="AY95" s="16" t="s">
        <v>116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542</v>
      </c>
      <c r="BM95" s="183" t="s">
        <v>558</v>
      </c>
    </row>
    <row r="96" spans="1:65" s="2" customFormat="1" ht="11.25">
      <c r="A96" s="33"/>
      <c r="B96" s="34"/>
      <c r="C96" s="35"/>
      <c r="D96" s="185" t="s">
        <v>125</v>
      </c>
      <c r="E96" s="35"/>
      <c r="F96" s="186" t="s">
        <v>557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125</v>
      </c>
      <c r="AU96" s="16" t="s">
        <v>82</v>
      </c>
    </row>
    <row r="97" spans="1:65" s="2" customFormat="1" ht="39">
      <c r="A97" s="33"/>
      <c r="B97" s="34"/>
      <c r="C97" s="35"/>
      <c r="D97" s="185" t="s">
        <v>144</v>
      </c>
      <c r="E97" s="35"/>
      <c r="F97" s="203" t="s">
        <v>559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144</v>
      </c>
      <c r="AU97" s="16" t="s">
        <v>82</v>
      </c>
    </row>
    <row r="98" spans="1:65" s="2" customFormat="1" ht="16.5" customHeight="1">
      <c r="A98" s="33"/>
      <c r="B98" s="34"/>
      <c r="C98" s="172" t="s">
        <v>151</v>
      </c>
      <c r="D98" s="172" t="s">
        <v>118</v>
      </c>
      <c r="E98" s="173" t="s">
        <v>560</v>
      </c>
      <c r="F98" s="174" t="s">
        <v>561</v>
      </c>
      <c r="G98" s="175" t="s">
        <v>541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542</v>
      </c>
      <c r="AT98" s="183" t="s">
        <v>118</v>
      </c>
      <c r="AU98" s="183" t="s">
        <v>82</v>
      </c>
      <c r="AY98" s="16" t="s">
        <v>116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542</v>
      </c>
      <c r="BM98" s="183" t="s">
        <v>562</v>
      </c>
    </row>
    <row r="99" spans="1:65" s="2" customFormat="1" ht="11.25">
      <c r="A99" s="33"/>
      <c r="B99" s="34"/>
      <c r="C99" s="35"/>
      <c r="D99" s="185" t="s">
        <v>125</v>
      </c>
      <c r="E99" s="35"/>
      <c r="F99" s="186" t="s">
        <v>561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125</v>
      </c>
      <c r="AU99" s="16" t="s">
        <v>82</v>
      </c>
    </row>
    <row r="100" spans="1:65" s="2" customFormat="1" ht="39">
      <c r="A100" s="33"/>
      <c r="B100" s="34"/>
      <c r="C100" s="35"/>
      <c r="D100" s="185" t="s">
        <v>144</v>
      </c>
      <c r="E100" s="35"/>
      <c r="F100" s="203" t="s">
        <v>563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144</v>
      </c>
      <c r="AU100" s="16" t="s">
        <v>82</v>
      </c>
    </row>
    <row r="101" spans="1:65" s="2" customFormat="1" ht="16.5" customHeight="1">
      <c r="A101" s="33"/>
      <c r="B101" s="34"/>
      <c r="C101" s="172" t="s">
        <v>158</v>
      </c>
      <c r="D101" s="172" t="s">
        <v>118</v>
      </c>
      <c r="E101" s="173" t="s">
        <v>564</v>
      </c>
      <c r="F101" s="174" t="s">
        <v>565</v>
      </c>
      <c r="G101" s="175" t="s">
        <v>541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542</v>
      </c>
      <c r="AT101" s="183" t="s">
        <v>118</v>
      </c>
      <c r="AU101" s="183" t="s">
        <v>82</v>
      </c>
      <c r="AY101" s="16" t="s">
        <v>116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542</v>
      </c>
      <c r="BM101" s="183" t="s">
        <v>566</v>
      </c>
    </row>
    <row r="102" spans="1:65" s="2" customFormat="1" ht="11.25">
      <c r="A102" s="33"/>
      <c r="B102" s="34"/>
      <c r="C102" s="35"/>
      <c r="D102" s="185" t="s">
        <v>125</v>
      </c>
      <c r="E102" s="35"/>
      <c r="F102" s="186" t="s">
        <v>565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125</v>
      </c>
      <c r="AU102" s="16" t="s">
        <v>82</v>
      </c>
    </row>
    <row r="103" spans="1:65" s="2" customFormat="1" ht="68.25">
      <c r="A103" s="33"/>
      <c r="B103" s="34"/>
      <c r="C103" s="35"/>
      <c r="D103" s="185" t="s">
        <v>144</v>
      </c>
      <c r="E103" s="35"/>
      <c r="F103" s="203" t="s">
        <v>567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144</v>
      </c>
      <c r="AU103" s="16" t="s">
        <v>82</v>
      </c>
    </row>
    <row r="104" spans="1:65" s="2" customFormat="1" ht="16.5" customHeight="1">
      <c r="A104" s="33"/>
      <c r="B104" s="34"/>
      <c r="C104" s="172" t="s">
        <v>162</v>
      </c>
      <c r="D104" s="172" t="s">
        <v>118</v>
      </c>
      <c r="E104" s="173" t="s">
        <v>568</v>
      </c>
      <c r="F104" s="174" t="s">
        <v>569</v>
      </c>
      <c r="G104" s="175" t="s">
        <v>541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542</v>
      </c>
      <c r="AT104" s="183" t="s">
        <v>118</v>
      </c>
      <c r="AU104" s="183" t="s">
        <v>82</v>
      </c>
      <c r="AY104" s="16" t="s">
        <v>116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542</v>
      </c>
      <c r="BM104" s="183" t="s">
        <v>570</v>
      </c>
    </row>
    <row r="105" spans="1:65" s="2" customFormat="1" ht="11.25">
      <c r="A105" s="33"/>
      <c r="B105" s="34"/>
      <c r="C105" s="35"/>
      <c r="D105" s="185" t="s">
        <v>125</v>
      </c>
      <c r="E105" s="35"/>
      <c r="F105" s="186" t="s">
        <v>569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125</v>
      </c>
      <c r="AU105" s="16" t="s">
        <v>82</v>
      </c>
    </row>
    <row r="106" spans="1:65" s="2" customFormat="1" ht="39">
      <c r="A106" s="33"/>
      <c r="B106" s="34"/>
      <c r="C106" s="35"/>
      <c r="D106" s="185" t="s">
        <v>144</v>
      </c>
      <c r="E106" s="35"/>
      <c r="F106" s="203" t="s">
        <v>571</v>
      </c>
      <c r="G106" s="35"/>
      <c r="H106" s="35"/>
      <c r="I106" s="187"/>
      <c r="J106" s="35"/>
      <c r="K106" s="35"/>
      <c r="L106" s="38"/>
      <c r="M106" s="214"/>
      <c r="N106" s="215"/>
      <c r="O106" s="216"/>
      <c r="P106" s="216"/>
      <c r="Q106" s="216"/>
      <c r="R106" s="216"/>
      <c r="S106" s="216"/>
      <c r="T106" s="217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144</v>
      </c>
      <c r="AU106" s="16" t="s">
        <v>82</v>
      </c>
    </row>
    <row r="107" spans="1:65" s="2" customFormat="1" ht="6.95" customHeight="1">
      <c r="A107" s="33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8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sheetProtection algorithmName="SHA-512" hashValue="EkdvwGU42cR9Po5ikrqqJCRwR40vnfv0Wb2Xf98exaD8MKCcXboKnEc3lWXuAgsKH/yIDBkgKzZsEhBSW/wsoA==" saltValue="mTqsstbh6B8KyealAZG+MCt+IOBIyRkUq/u+fY2UEJOsF9rv+Ey+9w4swkZmIrd3N2WHdwvKQhTDG8xhS/9YyA==" spinCount="100000" sheet="1" objects="1" scenarios="1" formatColumns="0" formatRows="0" autoFilter="0"/>
  <autoFilter ref="C81:K10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572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573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574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575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576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577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578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579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580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581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582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583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584</v>
      </c>
      <c r="F19" s="354" t="s">
        <v>585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586</v>
      </c>
      <c r="F20" s="354" t="s">
        <v>587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83</v>
      </c>
      <c r="F21" s="354" t="s">
        <v>84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588</v>
      </c>
      <c r="F22" s="354" t="s">
        <v>589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590</v>
      </c>
      <c r="F23" s="354" t="s">
        <v>591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592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593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594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595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596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597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598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599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600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102</v>
      </c>
      <c r="F36" s="227"/>
      <c r="G36" s="354" t="s">
        <v>601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602</v>
      </c>
      <c r="F37" s="227"/>
      <c r="G37" s="354" t="s">
        <v>603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604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605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103</v>
      </c>
      <c r="F40" s="227"/>
      <c r="G40" s="354" t="s">
        <v>606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104</v>
      </c>
      <c r="F41" s="227"/>
      <c r="G41" s="354" t="s">
        <v>607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608</v>
      </c>
      <c r="F42" s="227"/>
      <c r="G42" s="354" t="s">
        <v>609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610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611</v>
      </c>
      <c r="F44" s="227"/>
      <c r="G44" s="354" t="s">
        <v>612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106</v>
      </c>
      <c r="F45" s="227"/>
      <c r="G45" s="354" t="s">
        <v>613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614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615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616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617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618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619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620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621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622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623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624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625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626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627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628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629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630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631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632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633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634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635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636</v>
      </c>
      <c r="D76" s="243"/>
      <c r="E76" s="243"/>
      <c r="F76" s="243" t="s">
        <v>637</v>
      </c>
      <c r="G76" s="244"/>
      <c r="H76" s="243" t="s">
        <v>53</v>
      </c>
      <c r="I76" s="243" t="s">
        <v>56</v>
      </c>
      <c r="J76" s="243" t="s">
        <v>638</v>
      </c>
      <c r="K76" s="242"/>
    </row>
    <row r="77" spans="2:11" s="1" customFormat="1" ht="17.25" customHeight="1">
      <c r="B77" s="241"/>
      <c r="C77" s="245" t="s">
        <v>639</v>
      </c>
      <c r="D77" s="245"/>
      <c r="E77" s="245"/>
      <c r="F77" s="246" t="s">
        <v>640</v>
      </c>
      <c r="G77" s="247"/>
      <c r="H77" s="245"/>
      <c r="I77" s="245"/>
      <c r="J77" s="245" t="s">
        <v>641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642</v>
      </c>
      <c r="G79" s="252"/>
      <c r="H79" s="230" t="s">
        <v>643</v>
      </c>
      <c r="I79" s="230" t="s">
        <v>644</v>
      </c>
      <c r="J79" s="230">
        <v>20</v>
      </c>
      <c r="K79" s="242"/>
    </row>
    <row r="80" spans="2:11" s="1" customFormat="1" ht="15" customHeight="1">
      <c r="B80" s="241"/>
      <c r="C80" s="230" t="s">
        <v>645</v>
      </c>
      <c r="D80" s="230"/>
      <c r="E80" s="230"/>
      <c r="F80" s="251" t="s">
        <v>642</v>
      </c>
      <c r="G80" s="252"/>
      <c r="H80" s="230" t="s">
        <v>646</v>
      </c>
      <c r="I80" s="230" t="s">
        <v>644</v>
      </c>
      <c r="J80" s="230">
        <v>120</v>
      </c>
      <c r="K80" s="242"/>
    </row>
    <row r="81" spans="2:11" s="1" customFormat="1" ht="15" customHeight="1">
      <c r="B81" s="253"/>
      <c r="C81" s="230" t="s">
        <v>647</v>
      </c>
      <c r="D81" s="230"/>
      <c r="E81" s="230"/>
      <c r="F81" s="251" t="s">
        <v>648</v>
      </c>
      <c r="G81" s="252"/>
      <c r="H81" s="230" t="s">
        <v>649</v>
      </c>
      <c r="I81" s="230" t="s">
        <v>644</v>
      </c>
      <c r="J81" s="230">
        <v>50</v>
      </c>
      <c r="K81" s="242"/>
    </row>
    <row r="82" spans="2:11" s="1" customFormat="1" ht="15" customHeight="1">
      <c r="B82" s="253"/>
      <c r="C82" s="230" t="s">
        <v>650</v>
      </c>
      <c r="D82" s="230"/>
      <c r="E82" s="230"/>
      <c r="F82" s="251" t="s">
        <v>642</v>
      </c>
      <c r="G82" s="252"/>
      <c r="H82" s="230" t="s">
        <v>651</v>
      </c>
      <c r="I82" s="230" t="s">
        <v>652</v>
      </c>
      <c r="J82" s="230"/>
      <c r="K82" s="242"/>
    </row>
    <row r="83" spans="2:11" s="1" customFormat="1" ht="15" customHeight="1">
      <c r="B83" s="253"/>
      <c r="C83" s="254" t="s">
        <v>653</v>
      </c>
      <c r="D83" s="254"/>
      <c r="E83" s="254"/>
      <c r="F83" s="255" t="s">
        <v>648</v>
      </c>
      <c r="G83" s="254"/>
      <c r="H83" s="254" t="s">
        <v>654</v>
      </c>
      <c r="I83" s="254" t="s">
        <v>644</v>
      </c>
      <c r="J83" s="254">
        <v>15</v>
      </c>
      <c r="K83" s="242"/>
    </row>
    <row r="84" spans="2:11" s="1" customFormat="1" ht="15" customHeight="1">
      <c r="B84" s="253"/>
      <c r="C84" s="254" t="s">
        <v>655</v>
      </c>
      <c r="D84" s="254"/>
      <c r="E84" s="254"/>
      <c r="F84" s="255" t="s">
        <v>648</v>
      </c>
      <c r="G84" s="254"/>
      <c r="H84" s="254" t="s">
        <v>656</v>
      </c>
      <c r="I84" s="254" t="s">
        <v>644</v>
      </c>
      <c r="J84" s="254">
        <v>15</v>
      </c>
      <c r="K84" s="242"/>
    </row>
    <row r="85" spans="2:11" s="1" customFormat="1" ht="15" customHeight="1">
      <c r="B85" s="253"/>
      <c r="C85" s="254" t="s">
        <v>657</v>
      </c>
      <c r="D85" s="254"/>
      <c r="E85" s="254"/>
      <c r="F85" s="255" t="s">
        <v>648</v>
      </c>
      <c r="G85" s="254"/>
      <c r="H85" s="254" t="s">
        <v>658</v>
      </c>
      <c r="I85" s="254" t="s">
        <v>644</v>
      </c>
      <c r="J85" s="254">
        <v>20</v>
      </c>
      <c r="K85" s="242"/>
    </row>
    <row r="86" spans="2:11" s="1" customFormat="1" ht="15" customHeight="1">
      <c r="B86" s="253"/>
      <c r="C86" s="254" t="s">
        <v>659</v>
      </c>
      <c r="D86" s="254"/>
      <c r="E86" s="254"/>
      <c r="F86" s="255" t="s">
        <v>648</v>
      </c>
      <c r="G86" s="254"/>
      <c r="H86" s="254" t="s">
        <v>660</v>
      </c>
      <c r="I86" s="254" t="s">
        <v>644</v>
      </c>
      <c r="J86" s="254">
        <v>20</v>
      </c>
      <c r="K86" s="242"/>
    </row>
    <row r="87" spans="2:11" s="1" customFormat="1" ht="15" customHeight="1">
      <c r="B87" s="253"/>
      <c r="C87" s="230" t="s">
        <v>661</v>
      </c>
      <c r="D87" s="230"/>
      <c r="E87" s="230"/>
      <c r="F87" s="251" t="s">
        <v>648</v>
      </c>
      <c r="G87" s="252"/>
      <c r="H87" s="230" t="s">
        <v>662</v>
      </c>
      <c r="I87" s="230" t="s">
        <v>644</v>
      </c>
      <c r="J87" s="230">
        <v>50</v>
      </c>
      <c r="K87" s="242"/>
    </row>
    <row r="88" spans="2:11" s="1" customFormat="1" ht="15" customHeight="1">
      <c r="B88" s="253"/>
      <c r="C88" s="230" t="s">
        <v>663</v>
      </c>
      <c r="D88" s="230"/>
      <c r="E88" s="230"/>
      <c r="F88" s="251" t="s">
        <v>648</v>
      </c>
      <c r="G88" s="252"/>
      <c r="H88" s="230" t="s">
        <v>664</v>
      </c>
      <c r="I88" s="230" t="s">
        <v>644</v>
      </c>
      <c r="J88" s="230">
        <v>20</v>
      </c>
      <c r="K88" s="242"/>
    </row>
    <row r="89" spans="2:11" s="1" customFormat="1" ht="15" customHeight="1">
      <c r="B89" s="253"/>
      <c r="C89" s="230" t="s">
        <v>665</v>
      </c>
      <c r="D89" s="230"/>
      <c r="E89" s="230"/>
      <c r="F89" s="251" t="s">
        <v>648</v>
      </c>
      <c r="G89" s="252"/>
      <c r="H89" s="230" t="s">
        <v>666</v>
      </c>
      <c r="I89" s="230" t="s">
        <v>644</v>
      </c>
      <c r="J89" s="230">
        <v>20</v>
      </c>
      <c r="K89" s="242"/>
    </row>
    <row r="90" spans="2:11" s="1" customFormat="1" ht="15" customHeight="1">
      <c r="B90" s="253"/>
      <c r="C90" s="230" t="s">
        <v>667</v>
      </c>
      <c r="D90" s="230"/>
      <c r="E90" s="230"/>
      <c r="F90" s="251" t="s">
        <v>648</v>
      </c>
      <c r="G90" s="252"/>
      <c r="H90" s="230" t="s">
        <v>668</v>
      </c>
      <c r="I90" s="230" t="s">
        <v>644</v>
      </c>
      <c r="J90" s="230">
        <v>50</v>
      </c>
      <c r="K90" s="242"/>
    </row>
    <row r="91" spans="2:11" s="1" customFormat="1" ht="15" customHeight="1">
      <c r="B91" s="253"/>
      <c r="C91" s="230" t="s">
        <v>669</v>
      </c>
      <c r="D91" s="230"/>
      <c r="E91" s="230"/>
      <c r="F91" s="251" t="s">
        <v>648</v>
      </c>
      <c r="G91" s="252"/>
      <c r="H91" s="230" t="s">
        <v>669</v>
      </c>
      <c r="I91" s="230" t="s">
        <v>644</v>
      </c>
      <c r="J91" s="230">
        <v>50</v>
      </c>
      <c r="K91" s="242"/>
    </row>
    <row r="92" spans="2:11" s="1" customFormat="1" ht="15" customHeight="1">
      <c r="B92" s="253"/>
      <c r="C92" s="230" t="s">
        <v>670</v>
      </c>
      <c r="D92" s="230"/>
      <c r="E92" s="230"/>
      <c r="F92" s="251" t="s">
        <v>648</v>
      </c>
      <c r="G92" s="252"/>
      <c r="H92" s="230" t="s">
        <v>671</v>
      </c>
      <c r="I92" s="230" t="s">
        <v>644</v>
      </c>
      <c r="J92" s="230">
        <v>255</v>
      </c>
      <c r="K92" s="242"/>
    </row>
    <row r="93" spans="2:11" s="1" customFormat="1" ht="15" customHeight="1">
      <c r="B93" s="253"/>
      <c r="C93" s="230" t="s">
        <v>672</v>
      </c>
      <c r="D93" s="230"/>
      <c r="E93" s="230"/>
      <c r="F93" s="251" t="s">
        <v>642</v>
      </c>
      <c r="G93" s="252"/>
      <c r="H93" s="230" t="s">
        <v>673</v>
      </c>
      <c r="I93" s="230" t="s">
        <v>674</v>
      </c>
      <c r="J93" s="230"/>
      <c r="K93" s="242"/>
    </row>
    <row r="94" spans="2:11" s="1" customFormat="1" ht="15" customHeight="1">
      <c r="B94" s="253"/>
      <c r="C94" s="230" t="s">
        <v>675</v>
      </c>
      <c r="D94" s="230"/>
      <c r="E94" s="230"/>
      <c r="F94" s="251" t="s">
        <v>642</v>
      </c>
      <c r="G94" s="252"/>
      <c r="H94" s="230" t="s">
        <v>676</v>
      </c>
      <c r="I94" s="230" t="s">
        <v>677</v>
      </c>
      <c r="J94" s="230"/>
      <c r="K94" s="242"/>
    </row>
    <row r="95" spans="2:11" s="1" customFormat="1" ht="15" customHeight="1">
      <c r="B95" s="253"/>
      <c r="C95" s="230" t="s">
        <v>678</v>
      </c>
      <c r="D95" s="230"/>
      <c r="E95" s="230"/>
      <c r="F95" s="251" t="s">
        <v>642</v>
      </c>
      <c r="G95" s="252"/>
      <c r="H95" s="230" t="s">
        <v>678</v>
      </c>
      <c r="I95" s="230" t="s">
        <v>677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642</v>
      </c>
      <c r="G96" s="252"/>
      <c r="H96" s="230" t="s">
        <v>679</v>
      </c>
      <c r="I96" s="230" t="s">
        <v>677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642</v>
      </c>
      <c r="G97" s="252"/>
      <c r="H97" s="230" t="s">
        <v>680</v>
      </c>
      <c r="I97" s="230" t="s">
        <v>677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681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636</v>
      </c>
      <c r="D103" s="243"/>
      <c r="E103" s="243"/>
      <c r="F103" s="243" t="s">
        <v>637</v>
      </c>
      <c r="G103" s="244"/>
      <c r="H103" s="243" t="s">
        <v>53</v>
      </c>
      <c r="I103" s="243" t="s">
        <v>56</v>
      </c>
      <c r="J103" s="243" t="s">
        <v>638</v>
      </c>
      <c r="K103" s="242"/>
    </row>
    <row r="104" spans="2:11" s="1" customFormat="1" ht="17.25" customHeight="1">
      <c r="B104" s="241"/>
      <c r="C104" s="245" t="s">
        <v>639</v>
      </c>
      <c r="D104" s="245"/>
      <c r="E104" s="245"/>
      <c r="F104" s="246" t="s">
        <v>640</v>
      </c>
      <c r="G104" s="247"/>
      <c r="H104" s="245"/>
      <c r="I104" s="245"/>
      <c r="J104" s="245" t="s">
        <v>641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642</v>
      </c>
      <c r="G106" s="230"/>
      <c r="H106" s="230" t="s">
        <v>682</v>
      </c>
      <c r="I106" s="230" t="s">
        <v>644</v>
      </c>
      <c r="J106" s="230">
        <v>20</v>
      </c>
      <c r="K106" s="242"/>
    </row>
    <row r="107" spans="2:11" s="1" customFormat="1" ht="15" customHeight="1">
      <c r="B107" s="241"/>
      <c r="C107" s="230" t="s">
        <v>645</v>
      </c>
      <c r="D107" s="230"/>
      <c r="E107" s="230"/>
      <c r="F107" s="251" t="s">
        <v>642</v>
      </c>
      <c r="G107" s="230"/>
      <c r="H107" s="230" t="s">
        <v>682</v>
      </c>
      <c r="I107" s="230" t="s">
        <v>644</v>
      </c>
      <c r="J107" s="230">
        <v>120</v>
      </c>
      <c r="K107" s="242"/>
    </row>
    <row r="108" spans="2:11" s="1" customFormat="1" ht="15" customHeight="1">
      <c r="B108" s="253"/>
      <c r="C108" s="230" t="s">
        <v>647</v>
      </c>
      <c r="D108" s="230"/>
      <c r="E108" s="230"/>
      <c r="F108" s="251" t="s">
        <v>648</v>
      </c>
      <c r="G108" s="230"/>
      <c r="H108" s="230" t="s">
        <v>682</v>
      </c>
      <c r="I108" s="230" t="s">
        <v>644</v>
      </c>
      <c r="J108" s="230">
        <v>50</v>
      </c>
      <c r="K108" s="242"/>
    </row>
    <row r="109" spans="2:11" s="1" customFormat="1" ht="15" customHeight="1">
      <c r="B109" s="253"/>
      <c r="C109" s="230" t="s">
        <v>650</v>
      </c>
      <c r="D109" s="230"/>
      <c r="E109" s="230"/>
      <c r="F109" s="251" t="s">
        <v>642</v>
      </c>
      <c r="G109" s="230"/>
      <c r="H109" s="230" t="s">
        <v>682</v>
      </c>
      <c r="I109" s="230" t="s">
        <v>652</v>
      </c>
      <c r="J109" s="230"/>
      <c r="K109" s="242"/>
    </row>
    <row r="110" spans="2:11" s="1" customFormat="1" ht="15" customHeight="1">
      <c r="B110" s="253"/>
      <c r="C110" s="230" t="s">
        <v>661</v>
      </c>
      <c r="D110" s="230"/>
      <c r="E110" s="230"/>
      <c r="F110" s="251" t="s">
        <v>648</v>
      </c>
      <c r="G110" s="230"/>
      <c r="H110" s="230" t="s">
        <v>682</v>
      </c>
      <c r="I110" s="230" t="s">
        <v>644</v>
      </c>
      <c r="J110" s="230">
        <v>50</v>
      </c>
      <c r="K110" s="242"/>
    </row>
    <row r="111" spans="2:11" s="1" customFormat="1" ht="15" customHeight="1">
      <c r="B111" s="253"/>
      <c r="C111" s="230" t="s">
        <v>669</v>
      </c>
      <c r="D111" s="230"/>
      <c r="E111" s="230"/>
      <c r="F111" s="251" t="s">
        <v>648</v>
      </c>
      <c r="G111" s="230"/>
      <c r="H111" s="230" t="s">
        <v>682</v>
      </c>
      <c r="I111" s="230" t="s">
        <v>644</v>
      </c>
      <c r="J111" s="230">
        <v>50</v>
      </c>
      <c r="K111" s="242"/>
    </row>
    <row r="112" spans="2:11" s="1" customFormat="1" ht="15" customHeight="1">
      <c r="B112" s="253"/>
      <c r="C112" s="230" t="s">
        <v>667</v>
      </c>
      <c r="D112" s="230"/>
      <c r="E112" s="230"/>
      <c r="F112" s="251" t="s">
        <v>648</v>
      </c>
      <c r="G112" s="230"/>
      <c r="H112" s="230" t="s">
        <v>682</v>
      </c>
      <c r="I112" s="230" t="s">
        <v>644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642</v>
      </c>
      <c r="G113" s="230"/>
      <c r="H113" s="230" t="s">
        <v>683</v>
      </c>
      <c r="I113" s="230" t="s">
        <v>644</v>
      </c>
      <c r="J113" s="230">
        <v>20</v>
      </c>
      <c r="K113" s="242"/>
    </row>
    <row r="114" spans="2:11" s="1" customFormat="1" ht="15" customHeight="1">
      <c r="B114" s="253"/>
      <c r="C114" s="230" t="s">
        <v>684</v>
      </c>
      <c r="D114" s="230"/>
      <c r="E114" s="230"/>
      <c r="F114" s="251" t="s">
        <v>642</v>
      </c>
      <c r="G114" s="230"/>
      <c r="H114" s="230" t="s">
        <v>685</v>
      </c>
      <c r="I114" s="230" t="s">
        <v>644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642</v>
      </c>
      <c r="G115" s="230"/>
      <c r="H115" s="230" t="s">
        <v>686</v>
      </c>
      <c r="I115" s="230" t="s">
        <v>677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642</v>
      </c>
      <c r="G116" s="230"/>
      <c r="H116" s="230" t="s">
        <v>687</v>
      </c>
      <c r="I116" s="230" t="s">
        <v>677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642</v>
      </c>
      <c r="G117" s="230"/>
      <c r="H117" s="230" t="s">
        <v>688</v>
      </c>
      <c r="I117" s="230" t="s">
        <v>689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690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636</v>
      </c>
      <c r="D123" s="243"/>
      <c r="E123" s="243"/>
      <c r="F123" s="243" t="s">
        <v>637</v>
      </c>
      <c r="G123" s="244"/>
      <c r="H123" s="243" t="s">
        <v>53</v>
      </c>
      <c r="I123" s="243" t="s">
        <v>56</v>
      </c>
      <c r="J123" s="243" t="s">
        <v>638</v>
      </c>
      <c r="K123" s="272"/>
    </row>
    <row r="124" spans="2:11" s="1" customFormat="1" ht="17.25" customHeight="1">
      <c r="B124" s="271"/>
      <c r="C124" s="245" t="s">
        <v>639</v>
      </c>
      <c r="D124" s="245"/>
      <c r="E124" s="245"/>
      <c r="F124" s="246" t="s">
        <v>640</v>
      </c>
      <c r="G124" s="247"/>
      <c r="H124" s="245"/>
      <c r="I124" s="245"/>
      <c r="J124" s="245" t="s">
        <v>641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645</v>
      </c>
      <c r="D126" s="250"/>
      <c r="E126" s="250"/>
      <c r="F126" s="251" t="s">
        <v>642</v>
      </c>
      <c r="G126" s="230"/>
      <c r="H126" s="230" t="s">
        <v>682</v>
      </c>
      <c r="I126" s="230" t="s">
        <v>644</v>
      </c>
      <c r="J126" s="230">
        <v>120</v>
      </c>
      <c r="K126" s="276"/>
    </row>
    <row r="127" spans="2:11" s="1" customFormat="1" ht="15" customHeight="1">
      <c r="B127" s="273"/>
      <c r="C127" s="230" t="s">
        <v>691</v>
      </c>
      <c r="D127" s="230"/>
      <c r="E127" s="230"/>
      <c r="F127" s="251" t="s">
        <v>642</v>
      </c>
      <c r="G127" s="230"/>
      <c r="H127" s="230" t="s">
        <v>692</v>
      </c>
      <c r="I127" s="230" t="s">
        <v>644</v>
      </c>
      <c r="J127" s="230" t="s">
        <v>693</v>
      </c>
      <c r="K127" s="276"/>
    </row>
    <row r="128" spans="2:11" s="1" customFormat="1" ht="15" customHeight="1">
      <c r="B128" s="273"/>
      <c r="C128" s="230" t="s">
        <v>590</v>
      </c>
      <c r="D128" s="230"/>
      <c r="E128" s="230"/>
      <c r="F128" s="251" t="s">
        <v>642</v>
      </c>
      <c r="G128" s="230"/>
      <c r="H128" s="230" t="s">
        <v>694</v>
      </c>
      <c r="I128" s="230" t="s">
        <v>644</v>
      </c>
      <c r="J128" s="230" t="s">
        <v>693</v>
      </c>
      <c r="K128" s="276"/>
    </row>
    <row r="129" spans="2:11" s="1" customFormat="1" ht="15" customHeight="1">
      <c r="B129" s="273"/>
      <c r="C129" s="230" t="s">
        <v>653</v>
      </c>
      <c r="D129" s="230"/>
      <c r="E129" s="230"/>
      <c r="F129" s="251" t="s">
        <v>648</v>
      </c>
      <c r="G129" s="230"/>
      <c r="H129" s="230" t="s">
        <v>654</v>
      </c>
      <c r="I129" s="230" t="s">
        <v>644</v>
      </c>
      <c r="J129" s="230">
        <v>15</v>
      </c>
      <c r="K129" s="276"/>
    </row>
    <row r="130" spans="2:11" s="1" customFormat="1" ht="15" customHeight="1">
      <c r="B130" s="273"/>
      <c r="C130" s="254" t="s">
        <v>655</v>
      </c>
      <c r="D130" s="254"/>
      <c r="E130" s="254"/>
      <c r="F130" s="255" t="s">
        <v>648</v>
      </c>
      <c r="G130" s="254"/>
      <c r="H130" s="254" t="s">
        <v>656</v>
      </c>
      <c r="I130" s="254" t="s">
        <v>644</v>
      </c>
      <c r="J130" s="254">
        <v>15</v>
      </c>
      <c r="K130" s="276"/>
    </row>
    <row r="131" spans="2:11" s="1" customFormat="1" ht="15" customHeight="1">
      <c r="B131" s="273"/>
      <c r="C131" s="254" t="s">
        <v>657</v>
      </c>
      <c r="D131" s="254"/>
      <c r="E131" s="254"/>
      <c r="F131" s="255" t="s">
        <v>648</v>
      </c>
      <c r="G131" s="254"/>
      <c r="H131" s="254" t="s">
        <v>658</v>
      </c>
      <c r="I131" s="254" t="s">
        <v>644</v>
      </c>
      <c r="J131" s="254">
        <v>20</v>
      </c>
      <c r="K131" s="276"/>
    </row>
    <row r="132" spans="2:11" s="1" customFormat="1" ht="15" customHeight="1">
      <c r="B132" s="273"/>
      <c r="C132" s="254" t="s">
        <v>659</v>
      </c>
      <c r="D132" s="254"/>
      <c r="E132" s="254"/>
      <c r="F132" s="255" t="s">
        <v>648</v>
      </c>
      <c r="G132" s="254"/>
      <c r="H132" s="254" t="s">
        <v>660</v>
      </c>
      <c r="I132" s="254" t="s">
        <v>644</v>
      </c>
      <c r="J132" s="254">
        <v>20</v>
      </c>
      <c r="K132" s="276"/>
    </row>
    <row r="133" spans="2:11" s="1" customFormat="1" ht="15" customHeight="1">
      <c r="B133" s="273"/>
      <c r="C133" s="230" t="s">
        <v>647</v>
      </c>
      <c r="D133" s="230"/>
      <c r="E133" s="230"/>
      <c r="F133" s="251" t="s">
        <v>648</v>
      </c>
      <c r="G133" s="230"/>
      <c r="H133" s="230" t="s">
        <v>682</v>
      </c>
      <c r="I133" s="230" t="s">
        <v>644</v>
      </c>
      <c r="J133" s="230">
        <v>50</v>
      </c>
      <c r="K133" s="276"/>
    </row>
    <row r="134" spans="2:11" s="1" customFormat="1" ht="15" customHeight="1">
      <c r="B134" s="273"/>
      <c r="C134" s="230" t="s">
        <v>661</v>
      </c>
      <c r="D134" s="230"/>
      <c r="E134" s="230"/>
      <c r="F134" s="251" t="s">
        <v>648</v>
      </c>
      <c r="G134" s="230"/>
      <c r="H134" s="230" t="s">
        <v>682</v>
      </c>
      <c r="I134" s="230" t="s">
        <v>644</v>
      </c>
      <c r="J134" s="230">
        <v>50</v>
      </c>
      <c r="K134" s="276"/>
    </row>
    <row r="135" spans="2:11" s="1" customFormat="1" ht="15" customHeight="1">
      <c r="B135" s="273"/>
      <c r="C135" s="230" t="s">
        <v>667</v>
      </c>
      <c r="D135" s="230"/>
      <c r="E135" s="230"/>
      <c r="F135" s="251" t="s">
        <v>648</v>
      </c>
      <c r="G135" s="230"/>
      <c r="H135" s="230" t="s">
        <v>682</v>
      </c>
      <c r="I135" s="230" t="s">
        <v>644</v>
      </c>
      <c r="J135" s="230">
        <v>50</v>
      </c>
      <c r="K135" s="276"/>
    </row>
    <row r="136" spans="2:11" s="1" customFormat="1" ht="15" customHeight="1">
      <c r="B136" s="273"/>
      <c r="C136" s="230" t="s">
        <v>669</v>
      </c>
      <c r="D136" s="230"/>
      <c r="E136" s="230"/>
      <c r="F136" s="251" t="s">
        <v>648</v>
      </c>
      <c r="G136" s="230"/>
      <c r="H136" s="230" t="s">
        <v>682</v>
      </c>
      <c r="I136" s="230" t="s">
        <v>644</v>
      </c>
      <c r="J136" s="230">
        <v>50</v>
      </c>
      <c r="K136" s="276"/>
    </row>
    <row r="137" spans="2:11" s="1" customFormat="1" ht="15" customHeight="1">
      <c r="B137" s="273"/>
      <c r="C137" s="230" t="s">
        <v>670</v>
      </c>
      <c r="D137" s="230"/>
      <c r="E137" s="230"/>
      <c r="F137" s="251" t="s">
        <v>648</v>
      </c>
      <c r="G137" s="230"/>
      <c r="H137" s="230" t="s">
        <v>695</v>
      </c>
      <c r="I137" s="230" t="s">
        <v>644</v>
      </c>
      <c r="J137" s="230">
        <v>255</v>
      </c>
      <c r="K137" s="276"/>
    </row>
    <row r="138" spans="2:11" s="1" customFormat="1" ht="15" customHeight="1">
      <c r="B138" s="273"/>
      <c r="C138" s="230" t="s">
        <v>672</v>
      </c>
      <c r="D138" s="230"/>
      <c r="E138" s="230"/>
      <c r="F138" s="251" t="s">
        <v>642</v>
      </c>
      <c r="G138" s="230"/>
      <c r="H138" s="230" t="s">
        <v>696</v>
      </c>
      <c r="I138" s="230" t="s">
        <v>674</v>
      </c>
      <c r="J138" s="230"/>
      <c r="K138" s="276"/>
    </row>
    <row r="139" spans="2:11" s="1" customFormat="1" ht="15" customHeight="1">
      <c r="B139" s="273"/>
      <c r="C139" s="230" t="s">
        <v>675</v>
      </c>
      <c r="D139" s="230"/>
      <c r="E139" s="230"/>
      <c r="F139" s="251" t="s">
        <v>642</v>
      </c>
      <c r="G139" s="230"/>
      <c r="H139" s="230" t="s">
        <v>697</v>
      </c>
      <c r="I139" s="230" t="s">
        <v>677</v>
      </c>
      <c r="J139" s="230"/>
      <c r="K139" s="276"/>
    </row>
    <row r="140" spans="2:11" s="1" customFormat="1" ht="15" customHeight="1">
      <c r="B140" s="273"/>
      <c r="C140" s="230" t="s">
        <v>678</v>
      </c>
      <c r="D140" s="230"/>
      <c r="E140" s="230"/>
      <c r="F140" s="251" t="s">
        <v>642</v>
      </c>
      <c r="G140" s="230"/>
      <c r="H140" s="230" t="s">
        <v>678</v>
      </c>
      <c r="I140" s="230" t="s">
        <v>677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642</v>
      </c>
      <c r="G141" s="230"/>
      <c r="H141" s="230" t="s">
        <v>698</v>
      </c>
      <c r="I141" s="230" t="s">
        <v>677</v>
      </c>
      <c r="J141" s="230"/>
      <c r="K141" s="276"/>
    </row>
    <row r="142" spans="2:11" s="1" customFormat="1" ht="15" customHeight="1">
      <c r="B142" s="273"/>
      <c r="C142" s="230" t="s">
        <v>699</v>
      </c>
      <c r="D142" s="230"/>
      <c r="E142" s="230"/>
      <c r="F142" s="251" t="s">
        <v>642</v>
      </c>
      <c r="G142" s="230"/>
      <c r="H142" s="230" t="s">
        <v>700</v>
      </c>
      <c r="I142" s="230" t="s">
        <v>677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701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636</v>
      </c>
      <c r="D148" s="243"/>
      <c r="E148" s="243"/>
      <c r="F148" s="243" t="s">
        <v>637</v>
      </c>
      <c r="G148" s="244"/>
      <c r="H148" s="243" t="s">
        <v>53</v>
      </c>
      <c r="I148" s="243" t="s">
        <v>56</v>
      </c>
      <c r="J148" s="243" t="s">
        <v>638</v>
      </c>
      <c r="K148" s="242"/>
    </row>
    <row r="149" spans="2:11" s="1" customFormat="1" ht="17.25" customHeight="1">
      <c r="B149" s="241"/>
      <c r="C149" s="245" t="s">
        <v>639</v>
      </c>
      <c r="D149" s="245"/>
      <c r="E149" s="245"/>
      <c r="F149" s="246" t="s">
        <v>640</v>
      </c>
      <c r="G149" s="247"/>
      <c r="H149" s="245"/>
      <c r="I149" s="245"/>
      <c r="J149" s="245" t="s">
        <v>641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645</v>
      </c>
      <c r="D151" s="230"/>
      <c r="E151" s="230"/>
      <c r="F151" s="281" t="s">
        <v>642</v>
      </c>
      <c r="G151" s="230"/>
      <c r="H151" s="280" t="s">
        <v>682</v>
      </c>
      <c r="I151" s="280" t="s">
        <v>644</v>
      </c>
      <c r="J151" s="280">
        <v>120</v>
      </c>
      <c r="K151" s="276"/>
    </row>
    <row r="152" spans="2:11" s="1" customFormat="1" ht="15" customHeight="1">
      <c r="B152" s="253"/>
      <c r="C152" s="280" t="s">
        <v>691</v>
      </c>
      <c r="D152" s="230"/>
      <c r="E152" s="230"/>
      <c r="F152" s="281" t="s">
        <v>642</v>
      </c>
      <c r="G152" s="230"/>
      <c r="H152" s="280" t="s">
        <v>702</v>
      </c>
      <c r="I152" s="280" t="s">
        <v>644</v>
      </c>
      <c r="J152" s="280" t="s">
        <v>693</v>
      </c>
      <c r="K152" s="276"/>
    </row>
    <row r="153" spans="2:11" s="1" customFormat="1" ht="15" customHeight="1">
      <c r="B153" s="253"/>
      <c r="C153" s="280" t="s">
        <v>590</v>
      </c>
      <c r="D153" s="230"/>
      <c r="E153" s="230"/>
      <c r="F153" s="281" t="s">
        <v>642</v>
      </c>
      <c r="G153" s="230"/>
      <c r="H153" s="280" t="s">
        <v>703</v>
      </c>
      <c r="I153" s="280" t="s">
        <v>644</v>
      </c>
      <c r="J153" s="280" t="s">
        <v>693</v>
      </c>
      <c r="K153" s="276"/>
    </row>
    <row r="154" spans="2:11" s="1" customFormat="1" ht="15" customHeight="1">
      <c r="B154" s="253"/>
      <c r="C154" s="280" t="s">
        <v>647</v>
      </c>
      <c r="D154" s="230"/>
      <c r="E154" s="230"/>
      <c r="F154" s="281" t="s">
        <v>648</v>
      </c>
      <c r="G154" s="230"/>
      <c r="H154" s="280" t="s">
        <v>682</v>
      </c>
      <c r="I154" s="280" t="s">
        <v>644</v>
      </c>
      <c r="J154" s="280">
        <v>50</v>
      </c>
      <c r="K154" s="276"/>
    </row>
    <row r="155" spans="2:11" s="1" customFormat="1" ht="15" customHeight="1">
      <c r="B155" s="253"/>
      <c r="C155" s="280" t="s">
        <v>650</v>
      </c>
      <c r="D155" s="230"/>
      <c r="E155" s="230"/>
      <c r="F155" s="281" t="s">
        <v>642</v>
      </c>
      <c r="G155" s="230"/>
      <c r="H155" s="280" t="s">
        <v>682</v>
      </c>
      <c r="I155" s="280" t="s">
        <v>652</v>
      </c>
      <c r="J155" s="280"/>
      <c r="K155" s="276"/>
    </row>
    <row r="156" spans="2:11" s="1" customFormat="1" ht="15" customHeight="1">
      <c r="B156" s="253"/>
      <c r="C156" s="280" t="s">
        <v>661</v>
      </c>
      <c r="D156" s="230"/>
      <c r="E156" s="230"/>
      <c r="F156" s="281" t="s">
        <v>648</v>
      </c>
      <c r="G156" s="230"/>
      <c r="H156" s="280" t="s">
        <v>682</v>
      </c>
      <c r="I156" s="280" t="s">
        <v>644</v>
      </c>
      <c r="J156" s="280">
        <v>50</v>
      </c>
      <c r="K156" s="276"/>
    </row>
    <row r="157" spans="2:11" s="1" customFormat="1" ht="15" customHeight="1">
      <c r="B157" s="253"/>
      <c r="C157" s="280" t="s">
        <v>669</v>
      </c>
      <c r="D157" s="230"/>
      <c r="E157" s="230"/>
      <c r="F157" s="281" t="s">
        <v>648</v>
      </c>
      <c r="G157" s="230"/>
      <c r="H157" s="280" t="s">
        <v>682</v>
      </c>
      <c r="I157" s="280" t="s">
        <v>644</v>
      </c>
      <c r="J157" s="280">
        <v>50</v>
      </c>
      <c r="K157" s="276"/>
    </row>
    <row r="158" spans="2:11" s="1" customFormat="1" ht="15" customHeight="1">
      <c r="B158" s="253"/>
      <c r="C158" s="280" t="s">
        <v>667</v>
      </c>
      <c r="D158" s="230"/>
      <c r="E158" s="230"/>
      <c r="F158" s="281" t="s">
        <v>648</v>
      </c>
      <c r="G158" s="230"/>
      <c r="H158" s="280" t="s">
        <v>682</v>
      </c>
      <c r="I158" s="280" t="s">
        <v>644</v>
      </c>
      <c r="J158" s="280">
        <v>50</v>
      </c>
      <c r="K158" s="276"/>
    </row>
    <row r="159" spans="2:11" s="1" customFormat="1" ht="15" customHeight="1">
      <c r="B159" s="253"/>
      <c r="C159" s="280" t="s">
        <v>90</v>
      </c>
      <c r="D159" s="230"/>
      <c r="E159" s="230"/>
      <c r="F159" s="281" t="s">
        <v>642</v>
      </c>
      <c r="G159" s="230"/>
      <c r="H159" s="280" t="s">
        <v>704</v>
      </c>
      <c r="I159" s="280" t="s">
        <v>644</v>
      </c>
      <c r="J159" s="280" t="s">
        <v>705</v>
      </c>
      <c r="K159" s="276"/>
    </row>
    <row r="160" spans="2:11" s="1" customFormat="1" ht="15" customHeight="1">
      <c r="B160" s="253"/>
      <c r="C160" s="280" t="s">
        <v>706</v>
      </c>
      <c r="D160" s="230"/>
      <c r="E160" s="230"/>
      <c r="F160" s="281" t="s">
        <v>642</v>
      </c>
      <c r="G160" s="230"/>
      <c r="H160" s="280" t="s">
        <v>707</v>
      </c>
      <c r="I160" s="280" t="s">
        <v>677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708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636</v>
      </c>
      <c r="D166" s="243"/>
      <c r="E166" s="243"/>
      <c r="F166" s="243" t="s">
        <v>637</v>
      </c>
      <c r="G166" s="285"/>
      <c r="H166" s="286" t="s">
        <v>53</v>
      </c>
      <c r="I166" s="286" t="s">
        <v>56</v>
      </c>
      <c r="J166" s="243" t="s">
        <v>638</v>
      </c>
      <c r="K166" s="223"/>
    </row>
    <row r="167" spans="2:11" s="1" customFormat="1" ht="17.25" customHeight="1">
      <c r="B167" s="224"/>
      <c r="C167" s="245" t="s">
        <v>639</v>
      </c>
      <c r="D167" s="245"/>
      <c r="E167" s="245"/>
      <c r="F167" s="246" t="s">
        <v>640</v>
      </c>
      <c r="G167" s="287"/>
      <c r="H167" s="288"/>
      <c r="I167" s="288"/>
      <c r="J167" s="245" t="s">
        <v>641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645</v>
      </c>
      <c r="D169" s="230"/>
      <c r="E169" s="230"/>
      <c r="F169" s="251" t="s">
        <v>642</v>
      </c>
      <c r="G169" s="230"/>
      <c r="H169" s="230" t="s">
        <v>682</v>
      </c>
      <c r="I169" s="230" t="s">
        <v>644</v>
      </c>
      <c r="J169" s="230">
        <v>120</v>
      </c>
      <c r="K169" s="276"/>
    </row>
    <row r="170" spans="2:11" s="1" customFormat="1" ht="15" customHeight="1">
      <c r="B170" s="253"/>
      <c r="C170" s="230" t="s">
        <v>691</v>
      </c>
      <c r="D170" s="230"/>
      <c r="E170" s="230"/>
      <c r="F170" s="251" t="s">
        <v>642</v>
      </c>
      <c r="G170" s="230"/>
      <c r="H170" s="230" t="s">
        <v>692</v>
      </c>
      <c r="I170" s="230" t="s">
        <v>644</v>
      </c>
      <c r="J170" s="230" t="s">
        <v>693</v>
      </c>
      <c r="K170" s="276"/>
    </row>
    <row r="171" spans="2:11" s="1" customFormat="1" ht="15" customHeight="1">
      <c r="B171" s="253"/>
      <c r="C171" s="230" t="s">
        <v>590</v>
      </c>
      <c r="D171" s="230"/>
      <c r="E171" s="230"/>
      <c r="F171" s="251" t="s">
        <v>642</v>
      </c>
      <c r="G171" s="230"/>
      <c r="H171" s="230" t="s">
        <v>709</v>
      </c>
      <c r="I171" s="230" t="s">
        <v>644</v>
      </c>
      <c r="J171" s="230" t="s">
        <v>693</v>
      </c>
      <c r="K171" s="276"/>
    </row>
    <row r="172" spans="2:11" s="1" customFormat="1" ht="15" customHeight="1">
      <c r="B172" s="253"/>
      <c r="C172" s="230" t="s">
        <v>647</v>
      </c>
      <c r="D172" s="230"/>
      <c r="E172" s="230"/>
      <c r="F172" s="251" t="s">
        <v>648</v>
      </c>
      <c r="G172" s="230"/>
      <c r="H172" s="230" t="s">
        <v>709</v>
      </c>
      <c r="I172" s="230" t="s">
        <v>644</v>
      </c>
      <c r="J172" s="230">
        <v>50</v>
      </c>
      <c r="K172" s="276"/>
    </row>
    <row r="173" spans="2:11" s="1" customFormat="1" ht="15" customHeight="1">
      <c r="B173" s="253"/>
      <c r="C173" s="230" t="s">
        <v>650</v>
      </c>
      <c r="D173" s="230"/>
      <c r="E173" s="230"/>
      <c r="F173" s="251" t="s">
        <v>642</v>
      </c>
      <c r="G173" s="230"/>
      <c r="H173" s="230" t="s">
        <v>709</v>
      </c>
      <c r="I173" s="230" t="s">
        <v>652</v>
      </c>
      <c r="J173" s="230"/>
      <c r="K173" s="276"/>
    </row>
    <row r="174" spans="2:11" s="1" customFormat="1" ht="15" customHeight="1">
      <c r="B174" s="253"/>
      <c r="C174" s="230" t="s">
        <v>661</v>
      </c>
      <c r="D174" s="230"/>
      <c r="E174" s="230"/>
      <c r="F174" s="251" t="s">
        <v>648</v>
      </c>
      <c r="G174" s="230"/>
      <c r="H174" s="230" t="s">
        <v>709</v>
      </c>
      <c r="I174" s="230" t="s">
        <v>644</v>
      </c>
      <c r="J174" s="230">
        <v>50</v>
      </c>
      <c r="K174" s="276"/>
    </row>
    <row r="175" spans="2:11" s="1" customFormat="1" ht="15" customHeight="1">
      <c r="B175" s="253"/>
      <c r="C175" s="230" t="s">
        <v>669</v>
      </c>
      <c r="D175" s="230"/>
      <c r="E175" s="230"/>
      <c r="F175" s="251" t="s">
        <v>648</v>
      </c>
      <c r="G175" s="230"/>
      <c r="H175" s="230" t="s">
        <v>709</v>
      </c>
      <c r="I175" s="230" t="s">
        <v>644</v>
      </c>
      <c r="J175" s="230">
        <v>50</v>
      </c>
      <c r="K175" s="276"/>
    </row>
    <row r="176" spans="2:11" s="1" customFormat="1" ht="15" customHeight="1">
      <c r="B176" s="253"/>
      <c r="C176" s="230" t="s">
        <v>667</v>
      </c>
      <c r="D176" s="230"/>
      <c r="E176" s="230"/>
      <c r="F176" s="251" t="s">
        <v>648</v>
      </c>
      <c r="G176" s="230"/>
      <c r="H176" s="230" t="s">
        <v>709</v>
      </c>
      <c r="I176" s="230" t="s">
        <v>644</v>
      </c>
      <c r="J176" s="230">
        <v>50</v>
      </c>
      <c r="K176" s="276"/>
    </row>
    <row r="177" spans="2:11" s="1" customFormat="1" ht="15" customHeight="1">
      <c r="B177" s="253"/>
      <c r="C177" s="230" t="s">
        <v>102</v>
      </c>
      <c r="D177" s="230"/>
      <c r="E177" s="230"/>
      <c r="F177" s="251" t="s">
        <v>642</v>
      </c>
      <c r="G177" s="230"/>
      <c r="H177" s="230" t="s">
        <v>710</v>
      </c>
      <c r="I177" s="230" t="s">
        <v>711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642</v>
      </c>
      <c r="G178" s="230"/>
      <c r="H178" s="230" t="s">
        <v>712</v>
      </c>
      <c r="I178" s="230" t="s">
        <v>713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642</v>
      </c>
      <c r="G179" s="230"/>
      <c r="H179" s="230" t="s">
        <v>714</v>
      </c>
      <c r="I179" s="230" t="s">
        <v>644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642</v>
      </c>
      <c r="G180" s="230"/>
      <c r="H180" s="230" t="s">
        <v>715</v>
      </c>
      <c r="I180" s="230" t="s">
        <v>644</v>
      </c>
      <c r="J180" s="230">
        <v>255</v>
      </c>
      <c r="K180" s="276"/>
    </row>
    <row r="181" spans="2:11" s="1" customFormat="1" ht="15" customHeight="1">
      <c r="B181" s="253"/>
      <c r="C181" s="230" t="s">
        <v>103</v>
      </c>
      <c r="D181" s="230"/>
      <c r="E181" s="230"/>
      <c r="F181" s="251" t="s">
        <v>642</v>
      </c>
      <c r="G181" s="230"/>
      <c r="H181" s="230" t="s">
        <v>606</v>
      </c>
      <c r="I181" s="230" t="s">
        <v>644</v>
      </c>
      <c r="J181" s="230">
        <v>10</v>
      </c>
      <c r="K181" s="276"/>
    </row>
    <row r="182" spans="2:11" s="1" customFormat="1" ht="15" customHeight="1">
      <c r="B182" s="253"/>
      <c r="C182" s="230" t="s">
        <v>104</v>
      </c>
      <c r="D182" s="230"/>
      <c r="E182" s="230"/>
      <c r="F182" s="251" t="s">
        <v>642</v>
      </c>
      <c r="G182" s="230"/>
      <c r="H182" s="230" t="s">
        <v>716</v>
      </c>
      <c r="I182" s="230" t="s">
        <v>677</v>
      </c>
      <c r="J182" s="230"/>
      <c r="K182" s="276"/>
    </row>
    <row r="183" spans="2:11" s="1" customFormat="1" ht="15" customHeight="1">
      <c r="B183" s="253"/>
      <c r="C183" s="230" t="s">
        <v>717</v>
      </c>
      <c r="D183" s="230"/>
      <c r="E183" s="230"/>
      <c r="F183" s="251" t="s">
        <v>642</v>
      </c>
      <c r="G183" s="230"/>
      <c r="H183" s="230" t="s">
        <v>718</v>
      </c>
      <c r="I183" s="230" t="s">
        <v>677</v>
      </c>
      <c r="J183" s="230"/>
      <c r="K183" s="276"/>
    </row>
    <row r="184" spans="2:11" s="1" customFormat="1" ht="15" customHeight="1">
      <c r="B184" s="253"/>
      <c r="C184" s="230" t="s">
        <v>706</v>
      </c>
      <c r="D184" s="230"/>
      <c r="E184" s="230"/>
      <c r="F184" s="251" t="s">
        <v>642</v>
      </c>
      <c r="G184" s="230"/>
      <c r="H184" s="230" t="s">
        <v>719</v>
      </c>
      <c r="I184" s="230" t="s">
        <v>677</v>
      </c>
      <c r="J184" s="230"/>
      <c r="K184" s="276"/>
    </row>
    <row r="185" spans="2:11" s="1" customFormat="1" ht="15" customHeight="1">
      <c r="B185" s="253"/>
      <c r="C185" s="230" t="s">
        <v>106</v>
      </c>
      <c r="D185" s="230"/>
      <c r="E185" s="230"/>
      <c r="F185" s="251" t="s">
        <v>648</v>
      </c>
      <c r="G185" s="230"/>
      <c r="H185" s="230" t="s">
        <v>720</v>
      </c>
      <c r="I185" s="230" t="s">
        <v>644</v>
      </c>
      <c r="J185" s="230">
        <v>50</v>
      </c>
      <c r="K185" s="276"/>
    </row>
    <row r="186" spans="2:11" s="1" customFormat="1" ht="15" customHeight="1">
      <c r="B186" s="253"/>
      <c r="C186" s="230" t="s">
        <v>721</v>
      </c>
      <c r="D186" s="230"/>
      <c r="E186" s="230"/>
      <c r="F186" s="251" t="s">
        <v>648</v>
      </c>
      <c r="G186" s="230"/>
      <c r="H186" s="230" t="s">
        <v>722</v>
      </c>
      <c r="I186" s="230" t="s">
        <v>723</v>
      </c>
      <c r="J186" s="230"/>
      <c r="K186" s="276"/>
    </row>
    <row r="187" spans="2:11" s="1" customFormat="1" ht="15" customHeight="1">
      <c r="B187" s="253"/>
      <c r="C187" s="230" t="s">
        <v>724</v>
      </c>
      <c r="D187" s="230"/>
      <c r="E187" s="230"/>
      <c r="F187" s="251" t="s">
        <v>648</v>
      </c>
      <c r="G187" s="230"/>
      <c r="H187" s="230" t="s">
        <v>725</v>
      </c>
      <c r="I187" s="230" t="s">
        <v>723</v>
      </c>
      <c r="J187" s="230"/>
      <c r="K187" s="276"/>
    </row>
    <row r="188" spans="2:11" s="1" customFormat="1" ht="15" customHeight="1">
      <c r="B188" s="253"/>
      <c r="C188" s="230" t="s">
        <v>726</v>
      </c>
      <c r="D188" s="230"/>
      <c r="E188" s="230"/>
      <c r="F188" s="251" t="s">
        <v>648</v>
      </c>
      <c r="G188" s="230"/>
      <c r="H188" s="230" t="s">
        <v>727</v>
      </c>
      <c r="I188" s="230" t="s">
        <v>723</v>
      </c>
      <c r="J188" s="230"/>
      <c r="K188" s="276"/>
    </row>
    <row r="189" spans="2:11" s="1" customFormat="1" ht="15" customHeight="1">
      <c r="B189" s="253"/>
      <c r="C189" s="289" t="s">
        <v>728</v>
      </c>
      <c r="D189" s="230"/>
      <c r="E189" s="230"/>
      <c r="F189" s="251" t="s">
        <v>648</v>
      </c>
      <c r="G189" s="230"/>
      <c r="H189" s="230" t="s">
        <v>729</v>
      </c>
      <c r="I189" s="230" t="s">
        <v>730</v>
      </c>
      <c r="J189" s="290" t="s">
        <v>731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642</v>
      </c>
      <c r="G190" s="230"/>
      <c r="H190" s="227" t="s">
        <v>732</v>
      </c>
      <c r="I190" s="230" t="s">
        <v>733</v>
      </c>
      <c r="J190" s="230"/>
      <c r="K190" s="276"/>
    </row>
    <row r="191" spans="2:11" s="1" customFormat="1" ht="15" customHeight="1">
      <c r="B191" s="253"/>
      <c r="C191" s="289" t="s">
        <v>734</v>
      </c>
      <c r="D191" s="230"/>
      <c r="E191" s="230"/>
      <c r="F191" s="251" t="s">
        <v>642</v>
      </c>
      <c r="G191" s="230"/>
      <c r="H191" s="230" t="s">
        <v>735</v>
      </c>
      <c r="I191" s="230" t="s">
        <v>677</v>
      </c>
      <c r="J191" s="230"/>
      <c r="K191" s="276"/>
    </row>
    <row r="192" spans="2:11" s="1" customFormat="1" ht="15" customHeight="1">
      <c r="B192" s="253"/>
      <c r="C192" s="289" t="s">
        <v>736</v>
      </c>
      <c r="D192" s="230"/>
      <c r="E192" s="230"/>
      <c r="F192" s="251" t="s">
        <v>642</v>
      </c>
      <c r="G192" s="230"/>
      <c r="H192" s="230" t="s">
        <v>737</v>
      </c>
      <c r="I192" s="230" t="s">
        <v>677</v>
      </c>
      <c r="J192" s="230"/>
      <c r="K192" s="276"/>
    </row>
    <row r="193" spans="2:11" s="1" customFormat="1" ht="15" customHeight="1">
      <c r="B193" s="253"/>
      <c r="C193" s="289" t="s">
        <v>738</v>
      </c>
      <c r="D193" s="230"/>
      <c r="E193" s="230"/>
      <c r="F193" s="251" t="s">
        <v>648</v>
      </c>
      <c r="G193" s="230"/>
      <c r="H193" s="230" t="s">
        <v>739</v>
      </c>
      <c r="I193" s="230" t="s">
        <v>677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740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741</v>
      </c>
      <c r="D200" s="292"/>
      <c r="E200" s="292"/>
      <c r="F200" s="292" t="s">
        <v>742</v>
      </c>
      <c r="G200" s="293"/>
      <c r="H200" s="351" t="s">
        <v>743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733</v>
      </c>
      <c r="D202" s="230"/>
      <c r="E202" s="230"/>
      <c r="F202" s="251" t="s">
        <v>42</v>
      </c>
      <c r="G202" s="230"/>
      <c r="H202" s="352" t="s">
        <v>744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745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746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747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748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689</v>
      </c>
      <c r="D208" s="230"/>
      <c r="E208" s="230"/>
      <c r="F208" s="251" t="s">
        <v>78</v>
      </c>
      <c r="G208" s="230"/>
      <c r="H208" s="352" t="s">
        <v>749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586</v>
      </c>
      <c r="G209" s="230"/>
      <c r="H209" s="352" t="s">
        <v>587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584</v>
      </c>
      <c r="G210" s="230"/>
      <c r="H210" s="352" t="s">
        <v>750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83</v>
      </c>
      <c r="G211" s="289"/>
      <c r="H211" s="353" t="s">
        <v>84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588</v>
      </c>
      <c r="G212" s="289"/>
      <c r="H212" s="353" t="s">
        <v>547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713</v>
      </c>
      <c r="D214" s="230"/>
      <c r="E214" s="230"/>
      <c r="F214" s="251">
        <v>1</v>
      </c>
      <c r="G214" s="289"/>
      <c r="H214" s="353" t="s">
        <v>751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752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753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754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7C2E56-4497-4FCE-84A4-BE4C6D2BFAFD}"/>
</file>

<file path=customXml/itemProps2.xml><?xml version="1.0" encoding="utf-8"?>
<ds:datastoreItem xmlns:ds="http://schemas.openxmlformats.org/officeDocument/2006/customXml" ds:itemID="{BCF5A08E-EDB7-4B8B-899E-60C7D4D96B4B}"/>
</file>

<file path=customXml/itemProps3.xml><?xml version="1.0" encoding="utf-8"?>
<ds:datastoreItem xmlns:ds="http://schemas.openxmlformats.org/officeDocument/2006/customXml" ds:itemID="{8625AC4F-7A2C-4E65-A633-D689D46637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SO-105 - Cesta HPC2R 2. č...</vt:lpstr>
      <vt:lpstr>VON - Vedlejší a ostatní ...</vt:lpstr>
      <vt:lpstr>Pokyny pro vyplnění</vt:lpstr>
      <vt:lpstr>'Rekapitulace stavby'!Názvy_tisku</vt:lpstr>
      <vt:lpstr>'SO-105 - Cesta HPC2R 2. č...'!Názvy_tisku</vt:lpstr>
      <vt:lpstr>'VON - Vedlejší a ostatní ...'!Názvy_tisku</vt:lpstr>
      <vt:lpstr>'Pokyny pro vyplnění'!Oblast_tisku</vt:lpstr>
      <vt:lpstr>'Rekapitulace stavby'!Oblast_tisku</vt:lpstr>
      <vt:lpstr>'SO-105 - Cesta HPC2R 2. č...'!Oblast_tisku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2023-05-29T07:13:48Z</dcterms:created>
  <dcterms:modified xsi:type="dcterms:W3CDTF">2023-05-29T07:14:53Z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